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n\Documents\John Personal\HAF League\"/>
    </mc:Choice>
  </mc:AlternateContent>
  <xr:revisionPtr revIDLastSave="0" documentId="13_ncr:1_{DAB64174-BC03-4BE3-92F9-716BFADB2D76}" xr6:coauthVersionLast="47" xr6:coauthVersionMax="47" xr10:uidLastSave="{00000000-0000-0000-0000-000000000000}"/>
  <bookViews>
    <workbookView xWindow="-120" yWindow="-120" windowWidth="29040" windowHeight="15720" xr2:uid="{154BBAC1-B773-4CBF-97A2-0D3C1BE39B36}"/>
  </bookViews>
  <sheets>
    <sheet name="2024 Day 3 Stroke Play" sheetId="10" r:id="rId1"/>
    <sheet name="Day 3 Players" sheetId="6" r:id="rId2"/>
    <sheet name="Day 3 Results" sheetId="12" r:id="rId3"/>
    <sheet name="Day 3 Course &amp; Tourney" sheetId="11" r:id="rId4"/>
  </sheets>
  <definedNames>
    <definedName name="cellRef">_xlfn.LAMBDA(_xlpm.r,_xlpm.c,INDIRECT(ADDRESS(_xlpm.r,_xlpm.c)))</definedName>
    <definedName name="ChampPlayerInfo">#REF!</definedName>
    <definedName name="D1BlockHeight">#REF!</definedName>
    <definedName name="D1BlockStart">#REF!</definedName>
    <definedName name="D1HandicapAllowance">#REF!</definedName>
    <definedName name="D1HoleInfo">#REF!</definedName>
    <definedName name="D1IncludeAll">#REF!</definedName>
    <definedName name="D1Kitty">SUM(_xlfn.CHOOSECOLS(D1PlayerInfo,PlayerEntryCol))</definedName>
    <definedName name="D1MaxHandicap">#REF!</definedName>
    <definedName name="D1MensTees">#REF!</definedName>
    <definedName name="D1PlacePayouts">#REF!</definedName>
    <definedName name="D1PlayerInfo">#REF!</definedName>
    <definedName name="D1StablefordAce">#REF!</definedName>
    <definedName name="D1WomensTees">#REF!</definedName>
    <definedName name="D2BlockHeight">#REF!</definedName>
    <definedName name="D2BlockStart">#REF!</definedName>
    <definedName name="D2HandicapAllowance">#REF!</definedName>
    <definedName name="D2HoleInfo">#REF!</definedName>
    <definedName name="D2IncludeAll">#REF!</definedName>
    <definedName name="D2Kitty">SUM(_xlfn.CHOOSECOLS(D2PlayerInfo,PlayerEntryCol))</definedName>
    <definedName name="D2MaxHandicap">#REF!</definedName>
    <definedName name="D2MensTees">#REF!</definedName>
    <definedName name="D2PlacePayouts">#REF!</definedName>
    <definedName name="D2PlayerInfo">#REF!</definedName>
    <definedName name="D2WomensTees">#REF!</definedName>
    <definedName name="D3BlockHeight">'Day 3 Course &amp; Tourney'!$Q$1</definedName>
    <definedName name="D3BlockStart">'Day 3 Course &amp; Tourney'!$Q$2</definedName>
    <definedName name="D3HandicapAllowance">'Day 3 Course &amp; Tourney'!$B$10</definedName>
    <definedName name="D3HoleInfo">'Day 3 Course &amp; Tourney'!$J$3:$N$20</definedName>
    <definedName name="D3IncludeAll">'Day 3 Course &amp; Tourney'!$Q$3</definedName>
    <definedName name="D3Kitty">SUM(_xlfn.CHOOSECOLS(D3PlayerInfo,PlayerEntryCol))</definedName>
    <definedName name="D3MaxHandicap">'Day 3 Course &amp; Tourney'!$B$11</definedName>
    <definedName name="D3MensTees">'Day 3 Course &amp; Tourney'!$B$2:$I$5</definedName>
    <definedName name="D3PlacePayouts">'Day 3 Course &amp; Tourney'!$A$16:$B$28</definedName>
    <definedName name="D3PlayerInfo">'Day 3 Players'!$A$2:$G$19</definedName>
    <definedName name="D3Scores">'2024 Day 3 Stroke Play'!$A$1:$T$999</definedName>
    <definedName name="D3WomensTees">'Day 3 Course &amp; Tourney'!$B$6:$E$9</definedName>
    <definedName name="getHoleCol">_xlfn.LAMBDA(_xlpm.array,_xlpm.hole,_xlpm.column,_xlfn.SINGLE(_xlfn.CHOOSECOLS(_xlfn.CHOOSEROWS(_xlpm.array,MATCH(_xlpm.hole,_xlfn.CHOOSECOLS(_xlpm.array,1))),_xlpm.column)))</definedName>
    <definedName name="getPlayerCol">_xlfn.LAMBDA(_xlpm.array,_xlpm.player,_xlpm.column,_xlfn.SINGLE(_xlfn.CHOOSECOLS(_xlfn.CHOOSEROWS(_xlpm.array,MATCH(_xlpm.player,_xlfn.CHOOSECOLS(_xlpm.array,PlayerNumCol))),_xlpm.column)))</definedName>
    <definedName name="HoleHcpFCol">4</definedName>
    <definedName name="HoleHcpMCol">2</definedName>
    <definedName name="HoleNumCol">1</definedName>
    <definedName name="HoleParFCol">5</definedName>
    <definedName name="HoleParMCol">3</definedName>
    <definedName name="HolePeoriaHolesCol">6</definedName>
    <definedName name="myMin">_xlfn.LAMBDA(_xlpm.f,_xlpm.s,IF(_xlpm.f&gt;_xlpm.s,_xlpm.s,IF(_xlpm.f=_xlpm.s,_xlpm.s,_xlpm.f)))</definedName>
    <definedName name="player">_xlfn.LAMBDA(_xlpm.bs,_xlpm.bh,ROUNDDOWN((ROW()-_xlpm.bs)/_xlpm.bh,0)+1)</definedName>
    <definedName name="PlayerEntryCol">7</definedName>
    <definedName name="PlayerGenderCol">5</definedName>
    <definedName name="PlayerHcpCol">2</definedName>
    <definedName name="PlayerNameCol">1</definedName>
    <definedName name="PlayerNumCol">3</definedName>
    <definedName name="PlayerTeamCol">4</definedName>
    <definedName name="PlayerTeeCol">6</definedName>
    <definedName name="Stableford_Points">#REF!</definedName>
    <definedName name="StartingPoint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6" l="1"/>
  <c r="J12" i="6"/>
  <c r="J11" i="6"/>
  <c r="J10" i="6"/>
  <c r="J9" i="6"/>
  <c r="J8" i="6"/>
  <c r="J3" i="6"/>
  <c r="J5" i="6"/>
  <c r="J7" i="6"/>
  <c r="J4" i="6"/>
  <c r="J6" i="6"/>
  <c r="J2" i="6"/>
  <c r="H1" i="12"/>
  <c r="U17" i="10"/>
  <c r="B14" i="11"/>
  <c r="U83" i="10"/>
  <c r="A82" i="10" a="1"/>
  <c r="A82" i="10" s="1"/>
  <c r="A81" i="10" a="1"/>
  <c r="A81" i="10" s="1"/>
  <c r="U77" i="10"/>
  <c r="A76" i="10" a="1"/>
  <c r="A76" i="10" s="1"/>
  <c r="A75" i="10" a="1"/>
  <c r="A75" i="10" s="1"/>
  <c r="U71" i="10"/>
  <c r="A70" i="10" a="1"/>
  <c r="A70" i="10" s="1"/>
  <c r="A69" i="10" a="1"/>
  <c r="A69" i="10" s="1"/>
  <c r="U65" i="10"/>
  <c r="A64" i="10" a="1"/>
  <c r="A64" i="10" s="1"/>
  <c r="A63" i="10" a="1"/>
  <c r="A63" i="10" s="1"/>
  <c r="U59" i="10"/>
  <c r="A58" i="10" a="1"/>
  <c r="A58" i="10" s="1"/>
  <c r="A57" i="10" a="1"/>
  <c r="A57" i="10" s="1"/>
  <c r="U53" i="10"/>
  <c r="A52" i="10" a="1"/>
  <c r="A52" i="10" s="1"/>
  <c r="A51" i="10" a="1"/>
  <c r="A51" i="10" s="1"/>
  <c r="U47" i="10"/>
  <c r="A46" i="10" a="1"/>
  <c r="A46" i="10" s="1"/>
  <c r="A45" i="10" a="1"/>
  <c r="A45" i="10" s="1"/>
  <c r="U41" i="10"/>
  <c r="A40" i="10" a="1"/>
  <c r="A40" i="10" s="1"/>
  <c r="A39" i="10" a="1"/>
  <c r="A39" i="10" s="1"/>
  <c r="U35" i="10"/>
  <c r="A34" i="10" a="1"/>
  <c r="A34" i="10" s="1"/>
  <c r="A33" i="10" a="1"/>
  <c r="A33" i="10" s="1"/>
  <c r="A27" i="10" a="1"/>
  <c r="A27" i="10" s="1"/>
  <c r="A21" i="10" a="1"/>
  <c r="A21" i="10" s="1"/>
  <c r="A15" i="10" a="1"/>
  <c r="A15" i="10" s="1"/>
  <c r="A9" i="10" a="1"/>
  <c r="A9" i="10" s="1"/>
  <c r="U29" i="10"/>
  <c r="A28" i="10" a="1"/>
  <c r="A28" i="10" s="1"/>
  <c r="A22" i="10" a="1"/>
  <c r="A22" i="10" s="1"/>
  <c r="A16" i="10" a="1"/>
  <c r="A16" i="10" s="1"/>
  <c r="A10" i="10" a="1"/>
  <c r="A10" i="10" s="1"/>
  <c r="U23" i="10"/>
  <c r="U11" i="10"/>
  <c r="C3" i="10" a="1"/>
  <c r="C3" i="10"/>
  <c r="K21" i="11"/>
  <c r="N21" i="11"/>
  <c r="M21" i="11"/>
  <c r="L21" i="11"/>
  <c r="D6" i="10" a="1"/>
  <c r="S4" i="10" a="1"/>
  <c r="S5" i="10" a="1"/>
  <c r="A65" i="10" a="1"/>
  <c r="D82" i="10" a="1"/>
  <c r="A17" i="10" a="1"/>
  <c r="E6" i="10" a="1"/>
  <c r="I6" i="10" a="1"/>
  <c r="H85" i="10" a="1"/>
  <c r="A36" i="10" a="1"/>
  <c r="P7" i="10" a="1"/>
  <c r="A18" i="10" a="1"/>
  <c r="O4" i="10" a="1"/>
  <c r="A84" i="10" a="1"/>
  <c r="A13" i="10" a="1"/>
  <c r="N6" i="10" a="1"/>
  <c r="R7" i="10" a="1"/>
  <c r="J4" i="10" a="1"/>
  <c r="A66" i="10" a="1"/>
  <c r="A29" i="10" a="1"/>
  <c r="M4" i="10" a="1"/>
  <c r="H6" i="10" a="1"/>
  <c r="P6" i="10" a="1"/>
  <c r="E4" i="10" a="1"/>
  <c r="A79" i="10" a="1"/>
  <c r="A59" i="10" a="1"/>
  <c r="A53" i="10" a="1"/>
  <c r="A54" i="10" a="1"/>
  <c r="G4" i="10" a="1"/>
  <c r="S6" i="10" a="1"/>
  <c r="A61" i="10" a="1"/>
  <c r="C5" i="10" a="1"/>
  <c r="M6" i="10" a="1"/>
  <c r="K85" i="10" a="1"/>
  <c r="H7" i="10" a="1"/>
  <c r="D7" i="10" a="1"/>
  <c r="A47" i="10" a="1"/>
  <c r="T6" i="10" a="1"/>
  <c r="K4" i="10" a="1"/>
  <c r="L85" i="10" a="1"/>
  <c r="S85" i="10" a="1"/>
  <c r="A42" i="10" a="1"/>
  <c r="E85" i="10" a="1"/>
  <c r="A31" i="10" a="1"/>
  <c r="A37" i="10" a="1"/>
  <c r="T85" i="10" a="1"/>
  <c r="A77" i="10" a="1"/>
  <c r="E7" i="10" a="1"/>
  <c r="N4" i="10" a="1"/>
  <c r="A43" i="10" a="1"/>
  <c r="D4" i="10" a="1"/>
  <c r="N85" i="10" a="1"/>
  <c r="F4" i="10" a="1"/>
  <c r="G5" i="10" a="1"/>
  <c r="A23" i="10" a="1"/>
  <c r="L5" i="10" a="1"/>
  <c r="D85" i="10" a="1"/>
  <c r="J7" i="10" a="1"/>
  <c r="A49" i="10" a="1"/>
  <c r="I85" i="10" a="1"/>
  <c r="P5" i="10" a="1"/>
  <c r="A19" i="10" a="1"/>
  <c r="C6" i="10" a="1"/>
  <c r="S7" i="10" a="1"/>
  <c r="E5" i="10" a="1"/>
  <c r="I4" i="10" a="1"/>
  <c r="A48" i="10" a="1"/>
  <c r="N5" i="10" a="1"/>
  <c r="T5" i="10" a="1"/>
  <c r="A41" i="10" a="1"/>
  <c r="G6" i="10" a="1"/>
  <c r="H5" i="10" a="1"/>
  <c r="G85" i="10" a="1"/>
  <c r="Q4" i="10" a="1"/>
  <c r="A30" i="10" a="1"/>
  <c r="T7" i="10" a="1"/>
  <c r="P4" i="10" a="1"/>
  <c r="D5" i="10" a="1"/>
  <c r="A83" i="10" a="1"/>
  <c r="Q6" i="10" a="1"/>
  <c r="Q5" i="10" a="1"/>
  <c r="L7" i="10" a="1"/>
  <c r="H4" i="10" a="1"/>
  <c r="R6" i="10" a="1"/>
  <c r="G7" i="10" a="1"/>
  <c r="A72" i="10" a="1"/>
  <c r="O5" i="10" a="1"/>
  <c r="C4" i="10" a="1"/>
  <c r="M5" i="10" a="1"/>
  <c r="A78" i="10" a="1"/>
  <c r="P85" i="10" a="1"/>
  <c r="A25" i="10" a="1"/>
  <c r="F5" i="10" a="1"/>
  <c r="J5" i="10" a="1"/>
  <c r="A73" i="10" a="1"/>
  <c r="I7" i="10" a="1"/>
  <c r="C7" i="10" a="1"/>
  <c r="A24" i="10" a="1"/>
  <c r="A55" i="10" a="1"/>
  <c r="F7" i="10" a="1"/>
  <c r="N7" i="10" a="1"/>
  <c r="A71" i="10" a="1"/>
  <c r="T4" i="10" a="1"/>
  <c r="O7" i="10" a="1"/>
  <c r="O85" i="10" a="1"/>
  <c r="M7" i="10" a="1"/>
  <c r="A85" i="10" a="1"/>
  <c r="R85" i="10" a="1"/>
  <c r="Q7" i="10" a="1"/>
  <c r="L4" i="10" a="1"/>
  <c r="A60" i="10" a="1"/>
  <c r="O6" i="10" a="1"/>
  <c r="C85" i="10" a="1"/>
  <c r="L6" i="10" a="1"/>
  <c r="K5" i="10" a="1"/>
  <c r="M85" i="10" a="1"/>
  <c r="J6" i="10" a="1"/>
  <c r="A11" i="10" a="1"/>
  <c r="Q85" i="10" a="1"/>
  <c r="F6" i="10" a="1"/>
  <c r="R5" i="10" a="1"/>
  <c r="A12" i="10" a="1"/>
  <c r="A35" i="10" a="1"/>
  <c r="K7" i="10" a="1"/>
  <c r="R4" i="10" a="1"/>
  <c r="I5" i="10" a="1"/>
  <c r="F85" i="10" a="1"/>
  <c r="K6" i="10" a="1"/>
  <c r="A67" i="10" a="1"/>
  <c r="J85" i="10" a="1"/>
  <c r="D9" i="11" l="1"/>
  <c r="C9" i="11"/>
  <c r="B9" i="11"/>
  <c r="I5" i="11"/>
  <c r="E5" i="11"/>
  <c r="D5" i="11"/>
  <c r="C5" i="11"/>
  <c r="B5" i="11"/>
  <c r="H5" i="11"/>
  <c r="G5" i="11"/>
  <c r="F5" i="11"/>
  <c r="A47" i="10"/>
  <c r="Q7" i="10"/>
  <c r="S85" i="10"/>
  <c r="C7" i="10"/>
  <c r="A30" i="10"/>
  <c r="A65" i="10"/>
  <c r="A49" i="10"/>
  <c r="S7" i="10"/>
  <c r="H5" i="10"/>
  <c r="R6" i="10"/>
  <c r="M7" i="10"/>
  <c r="K7" i="10"/>
  <c r="J85" i="10"/>
  <c r="K85" i="10"/>
  <c r="J5" i="10"/>
  <c r="A83" i="10"/>
  <c r="T7" i="10"/>
  <c r="Q4" i="10"/>
  <c r="D4" i="10"/>
  <c r="J4" i="10"/>
  <c r="N4" i="10"/>
  <c r="A24" i="10"/>
  <c r="A55" i="10"/>
  <c r="A73" i="10"/>
  <c r="I85" i="10"/>
  <c r="E6" i="10"/>
  <c r="I4" i="10"/>
  <c r="K5" i="10"/>
  <c r="T4" i="10"/>
  <c r="L5" i="10"/>
  <c r="E4" i="10"/>
  <c r="A72" i="10"/>
  <c r="C85" i="10"/>
  <c r="C4" i="10"/>
  <c r="T85" i="10"/>
  <c r="R85" i="10"/>
  <c r="A41" i="10"/>
  <c r="S4" i="10"/>
  <c r="O6" i="10"/>
  <c r="R5" i="10"/>
  <c r="J6" i="10"/>
  <c r="I5" i="10"/>
  <c r="E85" i="10"/>
  <c r="A17" i="10"/>
  <c r="M4" i="10"/>
  <c r="O5" i="10"/>
  <c r="O85" i="10"/>
  <c r="A13" i="10"/>
  <c r="Q5" i="10"/>
  <c r="M6" i="10"/>
  <c r="P6" i="10"/>
  <c r="N6" i="10"/>
  <c r="S5" i="10"/>
  <c r="A25" i="10"/>
  <c r="F4" i="10"/>
  <c r="E5" i="10"/>
  <c r="H85" i="10"/>
  <c r="O7" i="10"/>
  <c r="A11" i="10"/>
  <c r="N5" i="10"/>
  <c r="L4" i="10"/>
  <c r="I6" i="10"/>
  <c r="J7" i="10"/>
  <c r="H6" i="10"/>
  <c r="F7" i="10"/>
  <c r="Q6" i="10"/>
  <c r="R4" i="10"/>
  <c r="P5" i="10"/>
  <c r="C6" i="10"/>
  <c r="C5" i="10"/>
  <c r="G5" i="10"/>
  <c r="A29" i="10"/>
  <c r="K6" i="10"/>
  <c r="S6" i="10"/>
  <c r="R7" i="10"/>
  <c r="A31" i="10"/>
  <c r="I7" i="10"/>
  <c r="D5" i="10"/>
  <c r="T5" i="10"/>
  <c r="G6" i="10"/>
  <c r="D82" i="10"/>
  <c r="P4" i="10"/>
  <c r="A48" i="10"/>
  <c r="A67" i="10"/>
  <c r="A35" i="10"/>
  <c r="F6" i="10"/>
  <c r="D7" i="10"/>
  <c r="H4" i="10"/>
  <c r="Q85" i="10"/>
  <c r="D6" i="10"/>
  <c r="A43" i="10"/>
  <c r="A66" i="10"/>
  <c r="A85" i="10"/>
  <c r="A54" i="10"/>
  <c r="P7" i="10"/>
  <c r="N7" i="10"/>
  <c r="A42" i="10"/>
  <c r="T6" i="10"/>
  <c r="A18" i="10"/>
  <c r="F85" i="10"/>
  <c r="M85" i="10"/>
  <c r="A61" i="10"/>
  <c r="G85" i="10"/>
  <c r="A84" i="10"/>
  <c r="A71" i="10"/>
  <c r="H7" i="10"/>
  <c r="A60" i="10"/>
  <c r="E7" i="10"/>
  <c r="A77" i="10"/>
  <c r="A59" i="10"/>
  <c r="F5" i="10"/>
  <c r="A12" i="10"/>
  <c r="G4" i="10"/>
  <c r="A79" i="10"/>
  <c r="D85" i="10"/>
  <c r="A19" i="10"/>
  <c r="N85" i="10"/>
  <c r="G7" i="10"/>
  <c r="A37" i="10"/>
  <c r="A78" i="10"/>
  <c r="L7" i="10"/>
  <c r="M5" i="10"/>
  <c r="P85" i="10"/>
  <c r="L6" i="10"/>
  <c r="O4" i="10"/>
  <c r="A23" i="10"/>
  <c r="K4" i="10"/>
  <c r="L85" i="10"/>
  <c r="A36" i="10"/>
  <c r="A53" i="10"/>
  <c r="R84" i="10" a="1"/>
  <c r="S84" i="10" a="1"/>
  <c r="D34" i="10" a="1"/>
  <c r="D22" i="10" a="1"/>
  <c r="D84" i="10" a="1"/>
  <c r="D40" i="10" a="1"/>
  <c r="D64" i="10" a="1"/>
  <c r="L84" i="10" a="1"/>
  <c r="J84" i="10" a="1"/>
  <c r="H84" i="10" a="1"/>
  <c r="C84" i="10" a="1"/>
  <c r="D28" i="10" a="1"/>
  <c r="P84" i="10" a="1"/>
  <c r="N84" i="10" a="1"/>
  <c r="M84" i="10" a="1"/>
  <c r="D52" i="10" a="1"/>
  <c r="D58" i="10" a="1"/>
  <c r="I84" i="10" a="1"/>
  <c r="O84" i="10" a="1"/>
  <c r="D46" i="10" a="1"/>
  <c r="F84" i="10" a="1"/>
  <c r="E84" i="10" a="1"/>
  <c r="E82" i="10" a="1"/>
  <c r="D76" i="10" a="1"/>
  <c r="D10" i="10" a="1"/>
  <c r="T84" i="10" a="1"/>
  <c r="D16" i="10" a="1"/>
  <c r="K84" i="10" a="1"/>
  <c r="Q84" i="10" a="1"/>
  <c r="D70" i="10" a="1"/>
  <c r="G84" i="10" a="1"/>
  <c r="D10" i="10" l="1"/>
  <c r="D58" i="10"/>
  <c r="D22" i="10"/>
  <c r="D70" i="10"/>
  <c r="D64" i="10"/>
  <c r="D28" i="10"/>
  <c r="D76" i="10"/>
  <c r="D52" i="10"/>
  <c r="D40" i="10"/>
  <c r="D16" i="10"/>
  <c r="D46" i="10"/>
  <c r="D34" i="10"/>
  <c r="M84" i="10"/>
  <c r="J84" i="10"/>
  <c r="H84" i="10"/>
  <c r="E84" i="10"/>
  <c r="O84" i="10"/>
  <c r="Q84" i="10"/>
  <c r="F84" i="10"/>
  <c r="S84" i="10"/>
  <c r="L84" i="10"/>
  <c r="T84" i="10"/>
  <c r="I84" i="10"/>
  <c r="C84" i="10"/>
  <c r="G84" i="10"/>
  <c r="R84" i="10"/>
  <c r="D84" i="10"/>
  <c r="P84" i="10"/>
  <c r="N84" i="10"/>
  <c r="K84" i="10"/>
  <c r="E82" i="10"/>
  <c r="U4" i="10"/>
  <c r="U85" i="10"/>
  <c r="U6" i="10"/>
  <c r="E28" i="10" a="1"/>
  <c r="E34" i="10" a="1"/>
  <c r="E40" i="10" a="1"/>
  <c r="E70" i="10" a="1"/>
  <c r="E76" i="10" a="1"/>
  <c r="E46" i="10" a="1"/>
  <c r="E64" i="10" a="1"/>
  <c r="E58" i="10" a="1"/>
  <c r="E16" i="10" a="1"/>
  <c r="E10" i="10" a="1"/>
  <c r="E52" i="10" a="1"/>
  <c r="E22" i="10" a="1"/>
  <c r="E34" i="10" l="1"/>
  <c r="E46" i="10"/>
  <c r="E16" i="10"/>
  <c r="E40" i="10"/>
  <c r="E52" i="10"/>
  <c r="E76" i="10"/>
  <c r="E28" i="10"/>
  <c r="E64" i="10"/>
  <c r="E70" i="10"/>
  <c r="E22" i="10"/>
  <c r="E58" i="10"/>
  <c r="E10" i="10"/>
  <c r="U84" i="10"/>
  <c r="J60" i="10" a="1"/>
  <c r="M66" i="10" a="1"/>
  <c r="Q30" i="10" a="1"/>
  <c r="K72" i="10" a="1"/>
  <c r="N72" i="10" a="1"/>
  <c r="G78" i="10" a="1"/>
  <c r="H78" i="10" a="1"/>
  <c r="J24" i="10" a="1"/>
  <c r="Q42" i="10" a="1"/>
  <c r="L12" i="10" a="1"/>
  <c r="G42" i="10" a="1"/>
  <c r="R54" i="10" a="1"/>
  <c r="L60" i="10" a="1"/>
  <c r="G30" i="10" a="1"/>
  <c r="O30" i="10" a="1"/>
  <c r="E42" i="10" a="1"/>
  <c r="E78" i="10" a="1"/>
  <c r="M54" i="10" a="1"/>
  <c r="S66" i="10" a="1"/>
  <c r="Q48" i="10" a="1"/>
  <c r="C48" i="10" a="1"/>
  <c r="T18" i="10" a="1"/>
  <c r="D78" i="10" a="1"/>
  <c r="P42" i="10" a="1"/>
  <c r="J66" i="10" a="1"/>
  <c r="M36" i="10" a="1"/>
  <c r="L18" i="10" a="1"/>
  <c r="S48" i="10" a="1"/>
  <c r="C78" i="10" a="1"/>
  <c r="L72" i="10" a="1"/>
  <c r="I48" i="10" a="1"/>
  <c r="T72" i="10" a="1"/>
  <c r="H66" i="10" a="1"/>
  <c r="Q66" i="10" a="1"/>
  <c r="C66" i="10" a="1"/>
  <c r="F72" i="10" a="1"/>
  <c r="D30" i="10" a="1"/>
  <c r="S24" i="10" a="1"/>
  <c r="P48" i="10" a="1"/>
  <c r="L78" i="10" a="1"/>
  <c r="O54" i="10" a="1"/>
  <c r="K78" i="10" a="1"/>
  <c r="N48" i="10" a="1"/>
  <c r="S78" i="10" a="1"/>
  <c r="F36" i="10" a="1"/>
  <c r="J54" i="10" a="1"/>
  <c r="J18" i="10" a="1"/>
  <c r="R24" i="10" a="1"/>
  <c r="J72" i="10" a="1"/>
  <c r="F60" i="10" a="1"/>
  <c r="H48" i="10" a="1"/>
  <c r="E54" i="10" a="1"/>
  <c r="S18" i="10" a="1"/>
  <c r="T48" i="10" a="1"/>
  <c r="Q18" i="10" a="1"/>
  <c r="I24" i="10" a="1"/>
  <c r="M48" i="10" a="1"/>
  <c r="R36" i="10" a="1"/>
  <c r="C42" i="10" a="1"/>
  <c r="P66" i="10" a="1"/>
  <c r="J36" i="10" a="1"/>
  <c r="T36" i="10" a="1"/>
  <c r="E30" i="10" a="1"/>
  <c r="E72" i="10" a="1"/>
  <c r="Q24" i="10" a="1"/>
  <c r="R42" i="10" a="1"/>
  <c r="P36" i="10" a="1"/>
  <c r="O24" i="10" a="1"/>
  <c r="N54" i="10" a="1"/>
  <c r="H18" i="10" a="1"/>
  <c r="J42" i="10" a="1"/>
  <c r="S12" i="10" a="1"/>
  <c r="M42" i="10" a="1"/>
  <c r="S60" i="10" a="1"/>
  <c r="N18" i="10" a="1"/>
  <c r="N60" i="10" a="1"/>
  <c r="O18" i="10" a="1"/>
  <c r="D18" i="10" a="1"/>
  <c r="N78" i="10" a="1"/>
  <c r="M30" i="10" a="1"/>
  <c r="N12" i="10" a="1"/>
  <c r="K66" i="10" a="1"/>
  <c r="P30" i="10" a="1"/>
  <c r="D36" i="10" a="1"/>
  <c r="P54" i="10" a="1"/>
  <c r="R60" i="10" a="1"/>
  <c r="I30" i="10" a="1"/>
  <c r="P72" i="10" a="1"/>
  <c r="P78" i="10" a="1"/>
  <c r="K42" i="10" a="1"/>
  <c r="D60" i="10" a="1"/>
  <c r="E66" i="10" a="1"/>
  <c r="H72" i="10" a="1"/>
  <c r="Q36" i="10" a="1"/>
  <c r="S42" i="10" a="1"/>
  <c r="R78" i="10" a="1"/>
  <c r="H24" i="10" a="1"/>
  <c r="F30" i="10" a="1"/>
  <c r="T54" i="10" a="1"/>
  <c r="R48" i="10" a="1"/>
  <c r="O12" i="10" a="1"/>
  <c r="O42" i="10" a="1"/>
  <c r="J48" i="10" a="1"/>
  <c r="C24" i="10" a="1"/>
  <c r="J30" i="10" a="1"/>
  <c r="G24" i="10" a="1"/>
  <c r="G18" i="10" a="1"/>
  <c r="K30" i="10" a="1"/>
  <c r="M18" i="10" a="1"/>
  <c r="D42" i="10" a="1"/>
  <c r="H42" i="10" a="1"/>
  <c r="F24" i="10" a="1"/>
  <c r="E18" i="10" a="1"/>
  <c r="N42" i="10" a="1"/>
  <c r="K60" i="10" a="1"/>
  <c r="K24" i="10" a="1"/>
  <c r="P60" i="10" a="1"/>
  <c r="O48" i="10" a="1"/>
  <c r="H12" i="10" a="1"/>
  <c r="I12" i="10" a="1"/>
  <c r="K18" i="10" a="1"/>
  <c r="C18" i="10" a="1"/>
  <c r="N30" i="10" a="1"/>
  <c r="Q60" i="10" a="1"/>
  <c r="O36" i="10" a="1"/>
  <c r="O66" i="10" a="1"/>
  <c r="I78" i="10" a="1"/>
  <c r="D66" i="10" a="1"/>
  <c r="H54" i="10" a="1"/>
  <c r="Q12" i="10" a="1"/>
  <c r="T78" i="10" a="1"/>
  <c r="S72" i="10" a="1"/>
  <c r="S30" i="10" a="1"/>
  <c r="N24" i="10" a="1"/>
  <c r="E48" i="10" a="1"/>
  <c r="C12" i="10" a="1"/>
  <c r="R72" i="10" a="1"/>
  <c r="I36" i="10" a="1"/>
  <c r="T60" i="10" a="1"/>
  <c r="G36" i="10" a="1"/>
  <c r="J12" i="10" a="1"/>
  <c r="O60" i="10" a="1"/>
  <c r="R30" i="10" a="1"/>
  <c r="R12" i="10" a="1"/>
  <c r="L36" i="10" a="1"/>
  <c r="C60" i="10" a="1"/>
  <c r="C54" i="10" a="1"/>
  <c r="F18" i="10" a="1"/>
  <c r="H60" i="10" a="1"/>
  <c r="I42" i="10" a="1"/>
  <c r="Q54" i="10" a="1"/>
  <c r="F54" i="10" a="1"/>
  <c r="Q78" i="10" a="1"/>
  <c r="E24" i="10" a="1"/>
  <c r="R66" i="10" a="1"/>
  <c r="O72" i="10" a="1"/>
  <c r="M78" i="10" a="1"/>
  <c r="G60" i="10" a="1"/>
  <c r="C36" i="10" a="1"/>
  <c r="M72" i="10" a="1"/>
  <c r="I54" i="10" a="1"/>
  <c r="P24" i="10" a="1"/>
  <c r="L24" i="10" a="1"/>
  <c r="K36" i="10" a="1"/>
  <c r="J78" i="10" a="1"/>
  <c r="K12" i="10" a="1"/>
  <c r="I66" i="10" a="1"/>
  <c r="E36" i="10" a="1"/>
  <c r="P12" i="10" a="1"/>
  <c r="N66" i="10" a="1"/>
  <c r="F48" i="10" a="1"/>
  <c r="T42" i="10" a="1"/>
  <c r="L66" i="10" a="1"/>
  <c r="R18" i="10" a="1"/>
  <c r="L48" i="10" a="1"/>
  <c r="D24" i="10" a="1"/>
  <c r="L30" i="10" a="1"/>
  <c r="C72" i="10" a="1"/>
  <c r="E12" i="10" a="1"/>
  <c r="T30" i="10" a="1"/>
  <c r="Q72" i="10" a="1"/>
  <c r="I72" i="10" a="1"/>
  <c r="H36" i="10" a="1"/>
  <c r="T66" i="10" a="1"/>
  <c r="D48" i="10" a="1"/>
  <c r="D12" i="10" a="1"/>
  <c r="F66" i="10" a="1"/>
  <c r="M24" i="10" a="1"/>
  <c r="P18" i="10" a="1"/>
  <c r="F78" i="10" a="1"/>
  <c r="G66" i="10" a="1"/>
  <c r="L42" i="10" a="1"/>
  <c r="G72" i="10" a="1"/>
  <c r="D72" i="10" a="1"/>
  <c r="I18" i="10" a="1"/>
  <c r="K54" i="10" a="1"/>
  <c r="G12" i="10" a="1"/>
  <c r="T12" i="10" a="1"/>
  <c r="S54" i="10" a="1"/>
  <c r="C30" i="10" a="1"/>
  <c r="H30" i="10" a="1"/>
  <c r="K48" i="10" a="1"/>
  <c r="L54" i="10" a="1"/>
  <c r="G48" i="10" a="1"/>
  <c r="G54" i="10" a="1"/>
  <c r="S36" i="10" a="1"/>
  <c r="D54" i="10" a="1"/>
  <c r="M60" i="10" a="1"/>
  <c r="N36" i="10" a="1"/>
  <c r="I60" i="10" a="1"/>
  <c r="F42" i="10" a="1"/>
  <c r="T24" i="10" a="1"/>
  <c r="F12" i="10" a="1"/>
  <c r="M12" i="10" a="1"/>
  <c r="E60" i="10" a="1"/>
  <c r="O78" i="10" a="1"/>
  <c r="S12" i="10" l="1"/>
  <c r="F12" i="10"/>
  <c r="J12" i="10"/>
  <c r="K12" i="10"/>
  <c r="L12" i="10"/>
  <c r="I12" i="10"/>
  <c r="G12" i="10"/>
  <c r="C12" i="10"/>
  <c r="E12" i="10"/>
  <c r="O12" i="10"/>
  <c r="M12" i="10"/>
  <c r="Q12" i="10"/>
  <c r="D12" i="10"/>
  <c r="R12" i="10"/>
  <c r="T12" i="10"/>
  <c r="N12" i="10"/>
  <c r="P12" i="10"/>
  <c r="H12" i="10"/>
  <c r="M60" i="10"/>
  <c r="C60" i="10"/>
  <c r="I60" i="10"/>
  <c r="L60" i="10"/>
  <c r="S60" i="10"/>
  <c r="P60" i="10"/>
  <c r="E60" i="10"/>
  <c r="D60" i="10"/>
  <c r="J60" i="10"/>
  <c r="T60" i="10"/>
  <c r="N60" i="10"/>
  <c r="K60" i="10"/>
  <c r="R60" i="10"/>
  <c r="O60" i="10"/>
  <c r="F60" i="10"/>
  <c r="H60" i="10"/>
  <c r="G60" i="10"/>
  <c r="Q60" i="10"/>
  <c r="C24" i="10"/>
  <c r="E24" i="10"/>
  <c r="Q24" i="10"/>
  <c r="J24" i="10"/>
  <c r="L24" i="10"/>
  <c r="D24" i="10"/>
  <c r="T24" i="10"/>
  <c r="O24" i="10"/>
  <c r="M24" i="10"/>
  <c r="F24" i="10"/>
  <c r="K24" i="10"/>
  <c r="G24" i="10"/>
  <c r="H24" i="10"/>
  <c r="R24" i="10"/>
  <c r="N24" i="10"/>
  <c r="I24" i="10"/>
  <c r="S24" i="10"/>
  <c r="P24" i="10"/>
  <c r="J72" i="10"/>
  <c r="L72" i="10"/>
  <c r="Q72" i="10"/>
  <c r="I72" i="10"/>
  <c r="S72" i="10"/>
  <c r="N72" i="10"/>
  <c r="D72" i="10"/>
  <c r="R72" i="10"/>
  <c r="G72" i="10"/>
  <c r="K72" i="10"/>
  <c r="O72" i="10"/>
  <c r="C72" i="10"/>
  <c r="E72" i="10"/>
  <c r="P72" i="10"/>
  <c r="F72" i="10"/>
  <c r="H72" i="10"/>
  <c r="M72" i="10"/>
  <c r="T72" i="10"/>
  <c r="R66" i="10"/>
  <c r="K66" i="10"/>
  <c r="H66" i="10"/>
  <c r="Q66" i="10"/>
  <c r="L66" i="10"/>
  <c r="O66" i="10"/>
  <c r="N66" i="10"/>
  <c r="I66" i="10"/>
  <c r="J66" i="10"/>
  <c r="C66" i="10"/>
  <c r="M66" i="10"/>
  <c r="E66" i="10"/>
  <c r="G66" i="10"/>
  <c r="T66" i="10"/>
  <c r="D66" i="10"/>
  <c r="P66" i="10"/>
  <c r="F66" i="10"/>
  <c r="S66" i="10"/>
  <c r="E30" i="10"/>
  <c r="K30" i="10"/>
  <c r="M30" i="10"/>
  <c r="L30" i="10"/>
  <c r="Q30" i="10"/>
  <c r="G30" i="10"/>
  <c r="S30" i="10"/>
  <c r="O30" i="10"/>
  <c r="R30" i="10"/>
  <c r="N30" i="10"/>
  <c r="D30" i="10"/>
  <c r="T30" i="10"/>
  <c r="C30" i="10"/>
  <c r="H30" i="10"/>
  <c r="F30" i="10"/>
  <c r="I30" i="10"/>
  <c r="P30" i="10"/>
  <c r="J30" i="10"/>
  <c r="C78" i="10"/>
  <c r="E78" i="10"/>
  <c r="L78" i="10"/>
  <c r="Q78" i="10"/>
  <c r="K78" i="10"/>
  <c r="N78" i="10"/>
  <c r="H78" i="10"/>
  <c r="P78" i="10"/>
  <c r="M78" i="10"/>
  <c r="D78" i="10"/>
  <c r="S78" i="10"/>
  <c r="I78" i="10"/>
  <c r="J78" i="10"/>
  <c r="R78" i="10"/>
  <c r="O78" i="10"/>
  <c r="F78" i="10"/>
  <c r="G78" i="10"/>
  <c r="T78" i="10"/>
  <c r="I54" i="10"/>
  <c r="T54" i="10"/>
  <c r="G54" i="10"/>
  <c r="Q54" i="10"/>
  <c r="E54" i="10"/>
  <c r="F54" i="10"/>
  <c r="N54" i="10"/>
  <c r="P54" i="10"/>
  <c r="C54" i="10"/>
  <c r="M54" i="10"/>
  <c r="K54" i="10"/>
  <c r="L54" i="10"/>
  <c r="O54" i="10"/>
  <c r="J54" i="10"/>
  <c r="H54" i="10"/>
  <c r="S54" i="10"/>
  <c r="D54" i="10"/>
  <c r="R54" i="10"/>
  <c r="D42" i="10"/>
  <c r="N42" i="10"/>
  <c r="P42" i="10"/>
  <c r="O42" i="10"/>
  <c r="Q42" i="10"/>
  <c r="E42" i="10"/>
  <c r="J42" i="10"/>
  <c r="R42" i="10"/>
  <c r="C42" i="10"/>
  <c r="T42" i="10"/>
  <c r="I42" i="10"/>
  <c r="H42" i="10"/>
  <c r="L42" i="10"/>
  <c r="G42" i="10"/>
  <c r="K42" i="10"/>
  <c r="S42" i="10"/>
  <c r="F42" i="10"/>
  <c r="M42" i="10"/>
  <c r="L18" i="10"/>
  <c r="O18" i="10"/>
  <c r="J18" i="10"/>
  <c r="S18" i="10"/>
  <c r="I18" i="10"/>
  <c r="E18" i="10"/>
  <c r="F18" i="10"/>
  <c r="R18" i="10"/>
  <c r="G18" i="10"/>
  <c r="K18" i="10"/>
  <c r="D18" i="10"/>
  <c r="T18" i="10"/>
  <c r="Q18" i="10"/>
  <c r="P18" i="10"/>
  <c r="N18" i="10"/>
  <c r="M18" i="10"/>
  <c r="H18" i="10"/>
  <c r="C18" i="10"/>
  <c r="R48" i="10"/>
  <c r="P48" i="10"/>
  <c r="C48" i="10"/>
  <c r="L48" i="10"/>
  <c r="I48" i="10"/>
  <c r="K48" i="10"/>
  <c r="Q48" i="10"/>
  <c r="N48" i="10"/>
  <c r="H48" i="10"/>
  <c r="G48" i="10"/>
  <c r="T48" i="10"/>
  <c r="D48" i="10"/>
  <c r="F48" i="10"/>
  <c r="E48" i="10"/>
  <c r="S48" i="10"/>
  <c r="J48" i="10"/>
  <c r="O48" i="10"/>
  <c r="M48" i="10"/>
  <c r="G36" i="10"/>
  <c r="M36" i="10"/>
  <c r="T36" i="10"/>
  <c r="J36" i="10"/>
  <c r="I36" i="10"/>
  <c r="N36" i="10"/>
  <c r="L36" i="10"/>
  <c r="R36" i="10"/>
  <c r="H36" i="10"/>
  <c r="O36" i="10"/>
  <c r="C36" i="10"/>
  <c r="S36" i="10"/>
  <c r="Q36" i="10"/>
  <c r="P36" i="10"/>
  <c r="E36" i="10"/>
  <c r="K36" i="10"/>
  <c r="F36" i="10"/>
  <c r="D36" i="10"/>
  <c r="Q73" i="10" a="1"/>
  <c r="T25" i="10" a="1"/>
  <c r="Q13" i="10" a="1"/>
  <c r="J55" i="10" a="1"/>
  <c r="R19" i="10" a="1"/>
  <c r="F43" i="10" a="1"/>
  <c r="T61" i="10" a="1"/>
  <c r="H61" i="10" a="1"/>
  <c r="P67" i="10" a="1"/>
  <c r="J61" i="10" a="1"/>
  <c r="E49" i="10" a="1"/>
  <c r="Q61" i="10" a="1"/>
  <c r="Q25" i="10" a="1"/>
  <c r="R79" i="10" a="1"/>
  <c r="S31" i="10" a="1"/>
  <c r="D31" i="10" a="1"/>
  <c r="M73" i="10" a="1"/>
  <c r="L13" i="10" a="1"/>
  <c r="I55" i="10" a="1"/>
  <c r="C19" i="10" a="1"/>
  <c r="M49" i="10" a="1"/>
  <c r="E73" i="10" a="1"/>
  <c r="L79" i="10" a="1"/>
  <c r="M55" i="10" a="1"/>
  <c r="C13" i="10" a="1"/>
  <c r="N67" i="10" a="1"/>
  <c r="S67" i="10" a="1"/>
  <c r="G31" i="10" a="1"/>
  <c r="N49" i="10" a="1"/>
  <c r="J19" i="10" a="1"/>
  <c r="E61" i="10" a="1"/>
  <c r="M43" i="10" a="1"/>
  <c r="K25" i="10" a="1"/>
  <c r="Q19" i="10" a="1"/>
  <c r="R43" i="10" a="1"/>
  <c r="S79" i="10" a="1"/>
  <c r="P37" i="10" a="1"/>
  <c r="D49" i="10" a="1"/>
  <c r="E55" i="10" a="1"/>
  <c r="J67" i="10" a="1"/>
  <c r="G19" i="10" a="1"/>
  <c r="O55" i="10" a="1"/>
  <c r="G55" i="10" a="1"/>
  <c r="O79" i="10" a="1"/>
  <c r="H55" i="10" a="1"/>
  <c r="M67" i="10" a="1"/>
  <c r="C55" i="10" a="1"/>
  <c r="G79" i="10" a="1"/>
  <c r="O49" i="10" a="1"/>
  <c r="M13" i="10" a="1"/>
  <c r="S19" i="10" a="1"/>
  <c r="E19" i="10" a="1"/>
  <c r="H19" i="10" a="1"/>
  <c r="K31" i="10" a="1"/>
  <c r="N31" i="10" a="1"/>
  <c r="J43" i="10" a="1"/>
  <c r="D79" i="10" a="1"/>
  <c r="C73" i="10" a="1"/>
  <c r="F49" i="10" a="1"/>
  <c r="K13" i="10" a="1"/>
  <c r="N55" i="10" a="1"/>
  <c r="F13" i="10" a="1"/>
  <c r="J37" i="10" a="1"/>
  <c r="P13" i="10" a="1"/>
  <c r="K19" i="10" a="1"/>
  <c r="N19" i="10" a="1"/>
  <c r="S49" i="10" a="1"/>
  <c r="L43" i="10" a="1"/>
  <c r="T55" i="10" a="1"/>
  <c r="S37" i="10" a="1"/>
  <c r="O19" i="10" a="1"/>
  <c r="T67" i="10" a="1"/>
  <c r="J13" i="10" a="1"/>
  <c r="K67" i="10" a="1"/>
  <c r="T43" i="10" a="1"/>
  <c r="C43" i="10" a="1"/>
  <c r="O61" i="10" a="1"/>
  <c r="H49" i="10" a="1"/>
  <c r="K49" i="10" a="1"/>
  <c r="I19" i="10" a="1"/>
  <c r="D37" i="10" a="1"/>
  <c r="Q67" i="10" a="1"/>
  <c r="S61" i="10" a="1"/>
  <c r="P31" i="10" a="1"/>
  <c r="I49" i="10" a="1"/>
  <c r="E43" i="10" a="1"/>
  <c r="K73" i="10" a="1"/>
  <c r="E37" i="10" a="1"/>
  <c r="C25" i="10" a="1"/>
  <c r="J49" i="10" a="1"/>
  <c r="H67" i="10" a="1"/>
  <c r="F37" i="10" a="1"/>
  <c r="O31" i="10" a="1"/>
  <c r="L19" i="10" a="1"/>
  <c r="G37" i="10" a="1"/>
  <c r="I25" i="10" a="1"/>
  <c r="L61" i="10" a="1"/>
  <c r="F73" i="10" a="1"/>
  <c r="N73" i="10" a="1"/>
  <c r="I43" i="10" a="1"/>
  <c r="H37" i="10" a="1"/>
  <c r="G61" i="10" a="1"/>
  <c r="T31" i="10" a="1"/>
  <c r="L25" i="10" a="1"/>
  <c r="D61" i="10" a="1"/>
  <c r="L31" i="10" a="1"/>
  <c r="S73" i="10" a="1"/>
  <c r="H79" i="10" a="1"/>
  <c r="D43" i="10" a="1"/>
  <c r="S55" i="10" a="1"/>
  <c r="P25" i="10" a="1"/>
  <c r="R25" i="10" a="1"/>
  <c r="L67" i="10" a="1"/>
  <c r="R49" i="10" a="1"/>
  <c r="K37" i="10" a="1"/>
  <c r="J79" i="10" a="1"/>
  <c r="L73" i="10" a="1"/>
  <c r="P79" i="10" a="1"/>
  <c r="H25" i="10" a="1"/>
  <c r="T19" i="10" a="1"/>
  <c r="K55" i="10" a="1"/>
  <c r="O13" i="10" a="1"/>
  <c r="M19" i="10" a="1"/>
  <c r="D25" i="10" a="1"/>
  <c r="J25" i="10" a="1"/>
  <c r="R67" i="10" a="1"/>
  <c r="Q49" i="10" a="1"/>
  <c r="L49" i="10" a="1"/>
  <c r="R37" i="10" a="1"/>
  <c r="M79" i="10" a="1"/>
  <c r="E31" i="10" a="1"/>
  <c r="C79" i="10" a="1"/>
  <c r="R55" i="10" a="1"/>
  <c r="M25" i="10" a="1"/>
  <c r="D67" i="10" a="1"/>
  <c r="G73" i="10" a="1"/>
  <c r="F67" i="10" a="1"/>
  <c r="R73" i="10" a="1"/>
  <c r="Q79" i="10" a="1"/>
  <c r="I79" i="10" a="1"/>
  <c r="F31" i="10" a="1"/>
  <c r="E25" i="10" a="1"/>
  <c r="M31" i="10" a="1"/>
  <c r="E13" i="10" a="1"/>
  <c r="F25" i="10" a="1"/>
  <c r="I73" i="10" a="1"/>
  <c r="F55" i="10" a="1"/>
  <c r="G49" i="10" a="1"/>
  <c r="E79" i="10" a="1"/>
  <c r="T73" i="10" a="1"/>
  <c r="J31" i="10" a="1"/>
  <c r="G43" i="10" a="1"/>
  <c r="I31" i="10" a="1"/>
  <c r="T79" i="10" a="1"/>
  <c r="K61" i="10" a="1"/>
  <c r="L37" i="10" a="1"/>
  <c r="C37" i="10" a="1"/>
  <c r="N79" i="10" a="1"/>
  <c r="E67" i="10" a="1"/>
  <c r="Q37" i="10" a="1"/>
  <c r="P49" i="10" a="1"/>
  <c r="P73" i="10" a="1"/>
  <c r="G13" i="10" a="1"/>
  <c r="F19" i="10" a="1"/>
  <c r="D55" i="10" a="1"/>
  <c r="H73" i="10" a="1"/>
  <c r="R31" i="10" a="1"/>
  <c r="D19" i="10" a="1"/>
  <c r="O67" i="10" a="1"/>
  <c r="J73" i="10" a="1"/>
  <c r="I13" i="10" a="1"/>
  <c r="I61" i="10" a="1"/>
  <c r="D13" i="10" a="1"/>
  <c r="N43" i="10" a="1"/>
  <c r="C49" i="10" a="1"/>
  <c r="O37" i="10" a="1"/>
  <c r="H13" i="10" a="1"/>
  <c r="C31" i="10" a="1"/>
  <c r="P55" i="10" a="1"/>
  <c r="H31" i="10" a="1"/>
  <c r="Q55" i="10" a="1"/>
  <c r="O25" i="10" a="1"/>
  <c r="I67" i="10" a="1"/>
  <c r="O73" i="10" a="1"/>
  <c r="K79" i="10" a="1"/>
  <c r="F79" i="10" a="1"/>
  <c r="R13" i="10" a="1"/>
  <c r="R61" i="10" a="1"/>
  <c r="P19" i="10" a="1"/>
  <c r="N13" i="10" a="1"/>
  <c r="D73" i="10" a="1"/>
  <c r="N25" i="10" a="1"/>
  <c r="S13" i="10" a="1"/>
  <c r="Q43" i="10" a="1"/>
  <c r="I37" i="10" a="1"/>
  <c r="C67" i="10" a="1"/>
  <c r="M61" i="10" a="1"/>
  <c r="O43" i="10" a="1"/>
  <c r="T37" i="10" a="1"/>
  <c r="H43" i="10" a="1"/>
  <c r="K43" i="10" a="1"/>
  <c r="N37" i="10" a="1"/>
  <c r="G67" i="10" a="1"/>
  <c r="P43" i="10" a="1"/>
  <c r="M37" i="10" a="1"/>
  <c r="N61" i="10" a="1"/>
  <c r="C61" i="10" a="1"/>
  <c r="Q31" i="10" a="1"/>
  <c r="F61" i="10" a="1"/>
  <c r="G25" i="10" a="1"/>
  <c r="T49" i="10" a="1"/>
  <c r="P61" i="10" a="1"/>
  <c r="T13" i="10" a="1"/>
  <c r="S43" i="10" a="1"/>
  <c r="S25" i="10" a="1"/>
  <c r="L55" i="10" a="1"/>
  <c r="T73" i="10" l="1"/>
  <c r="N73" i="10"/>
  <c r="M73" i="10"/>
  <c r="S73" i="10"/>
  <c r="H73" i="10"/>
  <c r="I73" i="10"/>
  <c r="F73" i="10"/>
  <c r="Q73" i="10"/>
  <c r="E73" i="10"/>
  <c r="J73" i="10"/>
  <c r="C73" i="10"/>
  <c r="O73" i="10"/>
  <c r="P73" i="10"/>
  <c r="L73" i="10"/>
  <c r="K73" i="10"/>
  <c r="G73" i="10"/>
  <c r="R73" i="10"/>
  <c r="D73" i="10"/>
  <c r="I79" i="10"/>
  <c r="S79" i="10"/>
  <c r="D79" i="10"/>
  <c r="M79" i="10"/>
  <c r="H79" i="10"/>
  <c r="T79" i="10"/>
  <c r="N79" i="10"/>
  <c r="G79" i="10"/>
  <c r="K79" i="10"/>
  <c r="F79" i="10"/>
  <c r="Q79" i="10"/>
  <c r="O79" i="10"/>
  <c r="L79" i="10"/>
  <c r="R79" i="10"/>
  <c r="E79" i="10"/>
  <c r="P79" i="10"/>
  <c r="J79" i="10"/>
  <c r="C79" i="10"/>
  <c r="E67" i="10"/>
  <c r="M67" i="10"/>
  <c r="C67" i="10"/>
  <c r="J67" i="10"/>
  <c r="I67" i="10"/>
  <c r="N67" i="10"/>
  <c r="S67" i="10"/>
  <c r="O67" i="10"/>
  <c r="F67" i="10"/>
  <c r="L67" i="10"/>
  <c r="P67" i="10"/>
  <c r="Q67" i="10"/>
  <c r="D67" i="10"/>
  <c r="H67" i="10"/>
  <c r="T67" i="10"/>
  <c r="K67" i="10"/>
  <c r="G67" i="10"/>
  <c r="R67" i="10"/>
  <c r="P61" i="10"/>
  <c r="G61" i="10"/>
  <c r="S61" i="10"/>
  <c r="H61" i="10"/>
  <c r="L61" i="10"/>
  <c r="F61" i="10"/>
  <c r="I61" i="10"/>
  <c r="O61" i="10"/>
  <c r="C61" i="10"/>
  <c r="R61" i="10"/>
  <c r="M61" i="10"/>
  <c r="K61" i="10"/>
  <c r="N61" i="10"/>
  <c r="T61" i="10"/>
  <c r="J61" i="10"/>
  <c r="D61" i="10"/>
  <c r="Q61" i="10"/>
  <c r="E61" i="10"/>
  <c r="U36" i="10"/>
  <c r="U30" i="10"/>
  <c r="U66" i="10"/>
  <c r="U24" i="10"/>
  <c r="U12" i="10"/>
  <c r="U48" i="10"/>
  <c r="U54" i="10"/>
  <c r="U78" i="10"/>
  <c r="U60" i="10"/>
  <c r="U72" i="10"/>
  <c r="D37" i="10"/>
  <c r="N37" i="10"/>
  <c r="D49" i="10"/>
  <c r="C19" i="10"/>
  <c r="E19" i="10"/>
  <c r="H43" i="10"/>
  <c r="R55" i="10"/>
  <c r="F55" i="10"/>
  <c r="J31" i="10"/>
  <c r="G31" i="10"/>
  <c r="G25" i="10"/>
  <c r="Q13" i="10"/>
  <c r="F37" i="10"/>
  <c r="I37" i="10"/>
  <c r="T49" i="10"/>
  <c r="H19" i="10"/>
  <c r="I19" i="10"/>
  <c r="I43" i="10"/>
  <c r="D55" i="10"/>
  <c r="E55" i="10"/>
  <c r="P31" i="10"/>
  <c r="Q31" i="10"/>
  <c r="K25" i="10"/>
  <c r="M13" i="10"/>
  <c r="K37" i="10"/>
  <c r="J37" i="10"/>
  <c r="G49" i="10"/>
  <c r="M19" i="10"/>
  <c r="S19" i="10"/>
  <c r="T43" i="10"/>
  <c r="S55" i="10"/>
  <c r="Q55" i="10"/>
  <c r="I31" i="10"/>
  <c r="L31" i="10"/>
  <c r="F25" i="10"/>
  <c r="O13" i="10"/>
  <c r="E37" i="10"/>
  <c r="T37" i="10"/>
  <c r="H49" i="10"/>
  <c r="N19" i="10"/>
  <c r="J19" i="10"/>
  <c r="C43" i="10"/>
  <c r="H55" i="10"/>
  <c r="G55" i="10"/>
  <c r="F31" i="10"/>
  <c r="M31" i="10"/>
  <c r="M25" i="10"/>
  <c r="E13" i="10"/>
  <c r="P37" i="10"/>
  <c r="M37" i="10"/>
  <c r="N49" i="10"/>
  <c r="P19" i="10"/>
  <c r="O19" i="10"/>
  <c r="R43" i="10"/>
  <c r="J55" i="10"/>
  <c r="T55" i="10"/>
  <c r="H31" i="10"/>
  <c r="K31" i="10"/>
  <c r="O25" i="10"/>
  <c r="C13" i="10"/>
  <c r="Q37" i="10"/>
  <c r="G37" i="10"/>
  <c r="Q49" i="10"/>
  <c r="Q19" i="10"/>
  <c r="L19" i="10"/>
  <c r="J43" i="10"/>
  <c r="O55" i="10"/>
  <c r="I55" i="10"/>
  <c r="C31" i="10"/>
  <c r="E31" i="10"/>
  <c r="T25" i="10"/>
  <c r="G13" i="10"/>
  <c r="S37" i="10"/>
  <c r="M49" i="10"/>
  <c r="K49" i="10"/>
  <c r="T19" i="10"/>
  <c r="M43" i="10"/>
  <c r="E43" i="10"/>
  <c r="L55" i="10"/>
  <c r="T31" i="10"/>
  <c r="P25" i="10"/>
  <c r="D25" i="10"/>
  <c r="H13" i="10"/>
  <c r="I13" i="10"/>
  <c r="C37" i="10"/>
  <c r="O49" i="10"/>
  <c r="I49" i="10"/>
  <c r="D19" i="10"/>
  <c r="F43" i="10"/>
  <c r="Q43" i="10"/>
  <c r="K55" i="10"/>
  <c r="D31" i="10"/>
  <c r="S25" i="10"/>
  <c r="L25" i="10"/>
  <c r="P13" i="10"/>
  <c r="L13" i="10"/>
  <c r="O37" i="10"/>
  <c r="J49" i="10"/>
  <c r="L49" i="10"/>
  <c r="K19" i="10"/>
  <c r="S43" i="10"/>
  <c r="O43" i="10"/>
  <c r="M55" i="10"/>
  <c r="N31" i="10"/>
  <c r="I25" i="10"/>
  <c r="J25" i="10"/>
  <c r="N13" i="10"/>
  <c r="K13" i="10"/>
  <c r="H37" i="10"/>
  <c r="S49" i="10"/>
  <c r="C49" i="10"/>
  <c r="G19" i="10"/>
  <c r="K43" i="10"/>
  <c r="P43" i="10"/>
  <c r="C55" i="10"/>
  <c r="R31" i="10"/>
  <c r="N25" i="10"/>
  <c r="Q25" i="10"/>
  <c r="T13" i="10"/>
  <c r="J13" i="10"/>
  <c r="R37" i="10"/>
  <c r="E49" i="10"/>
  <c r="P49" i="10"/>
  <c r="R19" i="10"/>
  <c r="G43" i="10"/>
  <c r="N43" i="10"/>
  <c r="P55" i="10"/>
  <c r="O31" i="10"/>
  <c r="R25" i="10"/>
  <c r="E25" i="10"/>
  <c r="R13" i="10"/>
  <c r="F13" i="10"/>
  <c r="L37" i="10"/>
  <c r="F49" i="10"/>
  <c r="R49" i="10"/>
  <c r="F19" i="10"/>
  <c r="L43" i="10"/>
  <c r="D43" i="10"/>
  <c r="N55" i="10"/>
  <c r="S31" i="10"/>
  <c r="H25" i="10"/>
  <c r="C25" i="10"/>
  <c r="D13" i="10"/>
  <c r="S13" i="10"/>
  <c r="U18" i="10"/>
  <c r="U42" i="10"/>
  <c r="G3" i="12" l="1" a="1"/>
  <c r="G3" i="12" s="1"/>
  <c r="U73" i="10"/>
  <c r="U79" i="10"/>
  <c r="U67" i="10"/>
  <c r="U43" i="10"/>
  <c r="U61" i="10"/>
  <c r="U37" i="10"/>
  <c r="U55" i="10"/>
  <c r="U49" i="10"/>
  <c r="U25" i="10"/>
  <c r="U31" i="10"/>
  <c r="U19" i="10"/>
  <c r="U13" i="10"/>
  <c r="A2" i="12" s="1" a="1"/>
  <c r="A2" i="12" s="1"/>
  <c r="J2" i="12"/>
  <c r="I2" i="12"/>
  <c r="V2" i="12"/>
  <c r="M2" i="12"/>
  <c r="L2" i="12"/>
  <c r="X2" i="12"/>
  <c r="N2" i="12"/>
  <c r="U2" i="12"/>
  <c r="K2" i="12"/>
  <c r="O2" i="12"/>
  <c r="W2" i="12"/>
  <c r="Y2" i="12"/>
  <c r="Q2" i="12"/>
  <c r="T2" i="12"/>
  <c r="R2" i="12"/>
  <c r="P2" i="12"/>
  <c r="S2" i="12"/>
  <c r="E13" i="12" l="1" a="1"/>
  <c r="E13" i="12" s="1"/>
  <c r="E11" i="12" a="1"/>
  <c r="E11" i="12" s="1"/>
  <c r="E12" i="12" a="1"/>
  <c r="E12" i="12" s="1"/>
  <c r="E4" i="12" a="1"/>
  <c r="E4" i="12" s="1"/>
  <c r="E10" i="12" a="1"/>
  <c r="E10" i="12" s="1"/>
  <c r="E9" i="12" a="1"/>
  <c r="E9" i="12" s="1"/>
  <c r="E3" i="12" a="1"/>
  <c r="E3" i="12" s="1"/>
  <c r="E5" i="12" a="1"/>
  <c r="E5" i="12" s="1"/>
  <c r="E8" i="12" a="1"/>
  <c r="E8" i="12" s="1"/>
  <c r="E6" i="12" a="1"/>
  <c r="E6" i="12" s="1"/>
  <c r="E7" i="12" a="1"/>
  <c r="E7" i="12" s="1"/>
  <c r="E2" i="12" a="1"/>
  <c r="E2" i="12" s="1"/>
  <c r="Z13" i="12" a="1"/>
  <c r="Z12" i="12" a="1"/>
  <c r="Z14" i="12" a="1"/>
  <c r="H2" i="12"/>
  <c r="Z7" i="12" a="1"/>
  <c r="Z8" i="12" a="1"/>
  <c r="Z11" i="12" a="1"/>
  <c r="Z9" i="12" a="1"/>
  <c r="Z5" i="12" a="1"/>
  <c r="Z10" i="12" a="1"/>
  <c r="Z3" i="12" a="1"/>
  <c r="Z4" i="12" a="1"/>
  <c r="Z6" i="12" a="1"/>
  <c r="Z13" i="12" l="1"/>
  <c r="Z14" i="12"/>
  <c r="Z12" i="12"/>
  <c r="Z11" i="12"/>
  <c r="Z3" i="12"/>
  <c r="Z8" i="12"/>
  <c r="Z5" i="12"/>
  <c r="Z4" i="12"/>
  <c r="Z6" i="12"/>
  <c r="Z10" i="12"/>
  <c r="Z9" i="12"/>
  <c r="Z7" i="12"/>
  <c r="AA10" i="12" a="1"/>
  <c r="AA13" i="12" a="1"/>
  <c r="AA12" i="12" a="1"/>
  <c r="AA9" i="12" a="1"/>
  <c r="AA6" i="12" a="1"/>
  <c r="AA14" i="12" a="1"/>
  <c r="AA8" i="12" a="1"/>
  <c r="AA5" i="12" a="1"/>
  <c r="AA11" i="12" a="1"/>
  <c r="AA7" i="12" a="1"/>
  <c r="AA3" i="12" a="1"/>
  <c r="AA4" i="12" a="1"/>
  <c r="AA6" i="12" l="1"/>
  <c r="AA12" i="12"/>
  <c r="AA11" i="12"/>
  <c r="AA5" i="12"/>
  <c r="AA4" i="12"/>
  <c r="AA10" i="12"/>
  <c r="AA14" i="12"/>
  <c r="AA7" i="12"/>
  <c r="AA9" i="12"/>
  <c r="AA3" i="12"/>
  <c r="AA8" i="12"/>
  <c r="AA13" i="1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<sst xmlns="http://schemas.openxmlformats.org/spreadsheetml/2006/main" count="102" uniqueCount="68">
  <si>
    <t>Hole</t>
  </si>
  <si>
    <t>John Allen</t>
  </si>
  <si>
    <t>Rank</t>
  </si>
  <si>
    <t>HI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</si>
  <si>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</si>
  <si>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</si>
  <si>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</si>
  <si>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</si>
  <si>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</si>
  <si>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</si>
  <si>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</si>
  <si>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</si>
  <si>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</si>
  <si>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</si>
  <si>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</si>
  <si>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</si>
  <si>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Women's Tee</t>
  </si>
  <si>
    <t>Payouts</t>
  </si>
  <si>
    <t>Kitty</t>
  </si>
  <si>
    <t>Place</t>
  </si>
  <si>
    <t>Amount</t>
  </si>
  <si>
    <t>Scott O'Hare</t>
  </si>
  <si>
    <t>Holes</t>
  </si>
  <si>
    <t>Handicap</t>
  </si>
  <si>
    <t>Par</t>
  </si>
  <si>
    <t>Men's</t>
  </si>
  <si>
    <t>Women's</t>
  </si>
  <si>
    <t>Total</t>
  </si>
  <si>
    <t>Travis Hubbard</t>
  </si>
  <si>
    <t>Curt Balcerzak</t>
  </si>
  <si>
    <t>Ladies' Par</t>
  </si>
  <si>
    <t>Mens' Par</t>
  </si>
  <si>
    <t>Mens' Hole Handicap</t>
  </si>
  <si>
    <t>Ladies' Hole Handicap</t>
  </si>
  <si>
    <t>Max Handicap</t>
  </si>
  <si>
    <t>Marcus Fast</t>
  </si>
  <si>
    <t>Entry</t>
  </si>
  <si>
    <t>Tee</t>
  </si>
  <si>
    <t>Gold</t>
  </si>
  <si>
    <t>Blue</t>
  </si>
  <si>
    <t>White</t>
  </si>
  <si>
    <t>F</t>
  </si>
  <si>
    <t>Team</t>
  </si>
  <si>
    <t>Todd Hubbard</t>
  </si>
  <si>
    <t>Vicki Hubbard</t>
  </si>
  <si>
    <t>Golf Paid</t>
  </si>
  <si>
    <t>Black</t>
  </si>
  <si>
    <t>Peoria</t>
  </si>
  <si>
    <t>Player Block Height</t>
  </si>
  <si>
    <t>Player Block Start</t>
  </si>
  <si>
    <t>Skins</t>
  </si>
  <si>
    <t>Winning Score</t>
  </si>
  <si>
    <t>Skins Pot</t>
  </si>
  <si>
    <t>Prize</t>
  </si>
  <si>
    <t>Score</t>
  </si>
  <si>
    <t>Chris Cortenez</t>
  </si>
  <si>
    <t>Mitch Leitner</t>
  </si>
  <si>
    <t>Austin Shea</t>
  </si>
  <si>
    <t>Golf Due</t>
  </si>
  <si>
    <t>Pom Moon</t>
  </si>
  <si>
    <t>Jerry Ohu</t>
  </si>
  <si>
    <t>Professional</t>
  </si>
  <si>
    <t>Players</t>
  </si>
  <si>
    <t>Member's</t>
  </si>
  <si>
    <t>GB's</t>
  </si>
  <si>
    <t>Include All Players</t>
  </si>
  <si>
    <t>2023 Club Championship Day 3 at Bear Dance Golf Club</t>
  </si>
  <si>
    <t>Bear Dance Golf Club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</si>
</sst>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">
    <xf numFmtId="0" fontId="0" fillId="0" borderId="0" xfId="0"/>
    <xf numFmtId="9" fontId="0" fillId="0" borderId="0" xfId="0" applyNumberFormat="1"/>
    <xf numFmtId="0" fontId="1" fillId="0" borderId="0" xfId="0" applyFont="1"/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6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4" fontId="0" fillId="0" borderId="0" xfId="1" applyFont="1"/>
    <xf numFmtId="1" fontId="1" fillId="0" borderId="0" xfId="0" applyNumberFormat="1" applyFont="1" applyAlignment="1">
      <alignment horizontal="center" vertical="center"/>
    </xf>
    <xf numFmtId="10" fontId="0" fillId="0" borderId="0" xfId="0" applyNumberFormat="1"/>
    <xf numFmtId="9" fontId="1" fillId="0" borderId="0" xfId="0" applyNumberFormat="1" applyFont="1" applyAlignment="1">
      <alignment horizontal="center" wrapText="1"/>
    </xf>
    <xf numFmtId="164" fontId="0" fillId="0" borderId="0" xfId="0" applyNumberFormat="1"/>
    <xf numFmtId="44" fontId="0" fillId="0" borderId="0" xfId="0" applyNumberFormat="1"/>
  </cellXfs>
  <cellStyles count="2">
    <cellStyle name="Currency" xfId="1" builtinId="4"/>
    <cellStyle name="Normal" xfId="0" builtinId="0"/>
  </cellStyles>
  <dxfs count="13">
    <dxf>
      <fill>
        <patternFill>
          <bgColor rgb="FF92D05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41452-33E5-4948-8652-7D2B2869A3D5}">
  <sheetPr>
    <pageSetUpPr fitToPage="1"/>
  </sheetPr>
  <dimension ref="A1:U85"/>
  <sheetViews>
    <sheetView tabSelected="1" workbookViewId="0"/>
  </sheetViews>
  <sheetFormatPr defaultRowHeight="15" x14ac:dyDescent="0.25"/>
  <cols>
    <col min="1" max="1" width="30.85546875" customWidth="1"/>
    <col min="2" max="2" width="11" bestFit="1" customWidth="1"/>
    <col min="3" max="21" width="7.7109375" customWidth="1"/>
  </cols>
  <sheetData>
    <row r="1" spans="1:21" ht="15.75" x14ac:dyDescent="0.25">
      <c r="A1" s="2" t="s">
        <v>66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5.75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ht="15.75" x14ac:dyDescent="0.25">
      <c r="A3" s="2" t="s">
        <v>0</v>
      </c>
      <c r="B3" s="2"/>
      <c r="C3" s="7" cm="1">
        <f t="array" ref="C3:T3">_xlfn.SEQUENCE(1,18)</f>
        <v>1</v>
      </c>
      <c r="D3" s="3">
        <v>2</v>
      </c>
      <c r="E3" s="3">
        <v>3</v>
      </c>
      <c r="F3" s="3">
        <v>4</v>
      </c>
      <c r="G3" s="3">
        <v>5</v>
      </c>
      <c r="H3" s="3">
        <v>6</v>
      </c>
      <c r="I3" s="3">
        <v>7</v>
      </c>
      <c r="J3" s="3">
        <v>8</v>
      </c>
      <c r="K3" s="3">
        <v>9</v>
      </c>
      <c r="L3" s="3">
        <v>10</v>
      </c>
      <c r="M3" s="3">
        <v>11</v>
      </c>
      <c r="N3" s="3">
        <v>12</v>
      </c>
      <c r="O3" s="3">
        <v>13</v>
      </c>
      <c r="P3" s="3">
        <v>14</v>
      </c>
      <c r="Q3" s="3">
        <v>15</v>
      </c>
      <c r="R3" s="3">
        <v>16</v>
      </c>
      <c r="S3" s="3">
        <v>17</v>
      </c>
      <c r="T3" s="3">
        <v>18</v>
      </c>
      <c r="U3" s="7" t="s">
        <v>27</v>
      </c>
    </row>
    <row r="4" spans="1:21" ht="15.75" x14ac:dyDescent="0.25">
      <c r="A4" s="2" t="s">
        <v>31</v>
      </c>
      <c r="B4" s="2"/>
      <c r="C4" s="7" cm="1">
        <f t="array" aca="1" ref="C4" ca="1">_xlfn.LET(_xlpm.hole,INDIRECT(ADDRESS(MATCH("Hole",$A$1:$A$1000,0),COLUMN())),INDEX(D3HoleInfo,_xlpm.hole,HoleParMCol))</f>
        <v>4</v>
      </c>
      <c r="D4" s="7" cm="1">
        <f t="array" aca="1" ref="D4" ca="1">_xlfn.LET(_xlpm.hole,INDIRECT(ADDRESS(MATCH("Hole",$A$1:$A$1000,0),COLUMN())),INDEX(D3HoleInfo,_xlpm.hole,HoleParMCol))</f>
        <v>3</v>
      </c>
      <c r="E4" s="7" cm="1">
        <f t="array" aca="1" ref="E4" ca="1">_xlfn.LET(_xlpm.hole,INDIRECT(ADDRESS(MATCH("Hole",$A$1:$A$1000,0),COLUMN())),INDEX(D3HoleInfo,_xlpm.hole,HoleParMCol))</f>
        <v>4</v>
      </c>
      <c r="F4" s="7" cm="1">
        <f t="array" aca="1" ref="F4" ca="1">_xlfn.LET(_xlpm.hole,INDIRECT(ADDRESS(MATCH("Hole",$A$1:$A$1000,0),COLUMN())),INDEX(D3HoleInfo,_xlpm.hole,HoleParMCol))</f>
        <v>4</v>
      </c>
      <c r="G4" s="7" cm="1">
        <f t="array" aca="1" ref="G4" ca="1">_xlfn.LET(_xlpm.hole,INDIRECT(ADDRESS(MATCH("Hole",$A$1:$A$1000,0),COLUMN())),INDEX(D3HoleInfo,_xlpm.hole,HoleParMCol))</f>
        <v>5</v>
      </c>
      <c r="H4" s="7" cm="1">
        <f t="array" aca="1" ref="H4" ca="1">_xlfn.LET(_xlpm.hole,INDIRECT(ADDRESS(MATCH("Hole",$A$1:$A$1000,0),COLUMN())),INDEX(D3HoleInfo,_xlpm.hole,HoleParMCol))</f>
        <v>4</v>
      </c>
      <c r="I4" s="7" cm="1">
        <f t="array" aca="1" ref="I4" ca="1">_xlfn.LET(_xlpm.hole,INDIRECT(ADDRESS(MATCH("Hole",$A$1:$A$1000,0),COLUMN())),INDEX(D3HoleInfo,_xlpm.hole,HoleParMCol))</f>
        <v>3</v>
      </c>
      <c r="J4" s="7" cm="1">
        <f t="array" aca="1" ref="J4" ca="1">_xlfn.LET(_xlpm.hole,INDIRECT(ADDRESS(MATCH("Hole",$A$1:$A$1000,0),COLUMN())),INDEX(D3HoleInfo,_xlpm.hole,HoleParMCol))</f>
        <v>5</v>
      </c>
      <c r="K4" s="7" cm="1">
        <f t="array" aca="1" ref="K4" ca="1">_xlfn.LET(_xlpm.hole,INDIRECT(ADDRESS(MATCH("Hole",$A$1:$A$1000,0),COLUMN())),INDEX(D3HoleInfo,_xlpm.hole,HoleParMCol))</f>
        <v>4</v>
      </c>
      <c r="L4" s="7" cm="1">
        <f t="array" aca="1" ref="L4" ca="1">_xlfn.LET(_xlpm.hole,INDIRECT(ADDRESS(MATCH("Hole",$A$1:$A$1000,0),COLUMN())),INDEX(D3HoleInfo,_xlpm.hole,HoleParMCol))</f>
        <v>4</v>
      </c>
      <c r="M4" s="7" cm="1">
        <f t="array" aca="1" ref="M4" ca="1">_xlfn.LET(_xlpm.hole,INDIRECT(ADDRESS(MATCH("Hole",$A$1:$A$1000,0),COLUMN())),INDEX(D3HoleInfo,_xlpm.hole,HoleParMCol))</f>
        <v>4</v>
      </c>
      <c r="N4" s="7" cm="1">
        <f t="array" aca="1" ref="N4" ca="1">_xlfn.LET(_xlpm.hole,INDIRECT(ADDRESS(MATCH("Hole",$A$1:$A$1000,0),COLUMN())),INDEX(D3HoleInfo,_xlpm.hole,HoleParMCol))</f>
        <v>3</v>
      </c>
      <c r="O4" s="7" cm="1">
        <f t="array" aca="1" ref="O4" ca="1">_xlfn.LET(_xlpm.hole,INDIRECT(ADDRESS(MATCH("Hole",$A$1:$A$1000,0),COLUMN())),INDEX(D3HoleInfo,_xlpm.hole,HoleParMCol))</f>
        <v>5</v>
      </c>
      <c r="P4" s="7" cm="1">
        <f t="array" aca="1" ref="P4" ca="1">_xlfn.LET(_xlpm.hole,INDIRECT(ADDRESS(MATCH("Hole",$A$1:$A$1000,0),COLUMN())),INDEX(D3HoleInfo,_xlpm.hole,HoleParMCol))</f>
        <v>4</v>
      </c>
      <c r="Q4" s="7" cm="1">
        <f t="array" aca="1" ref="Q4" ca="1">_xlfn.LET(_xlpm.hole,INDIRECT(ADDRESS(MATCH("Hole",$A$1:$A$1000,0),COLUMN())),INDEX(D3HoleInfo,_xlpm.hole,HoleParMCol))</f>
        <v>4</v>
      </c>
      <c r="R4" s="7" cm="1">
        <f t="array" aca="1" ref="R4" ca="1">_xlfn.LET(_xlpm.hole,INDIRECT(ADDRESS(MATCH("Hole",$A$1:$A$1000,0),COLUMN())),INDEX(D3HoleInfo,_xlpm.hole,HoleParMCol))</f>
        <v>4</v>
      </c>
      <c r="S4" s="7" cm="1">
        <f t="array" aca="1" ref="S4" ca="1">_xlfn.LET(_xlpm.hole,INDIRECT(ADDRESS(MATCH("Hole",$A$1:$A$1000,0),COLUMN())),INDEX(D3HoleInfo,_xlpm.hole,HoleParMCol))</f>
        <v>3</v>
      </c>
      <c r="T4" s="7" cm="1">
        <f t="array" aca="1" ref="T4" ca="1">_xlfn.LET(_xlpm.hole,INDIRECT(ADDRESS(MATCH("Hole",$A$1:$A$1000,0),COLUMN())),INDEX(D3HoleInfo,_xlpm.hole,HoleParMCol))</f>
        <v>5</v>
      </c>
      <c r="U4" s="10">
        <f ca="1">SUM(C4:T4)</f>
        <v>72</v>
      </c>
    </row>
    <row r="5" spans="1:21" ht="15.75" x14ac:dyDescent="0.25">
      <c r="A5" s="2" t="s">
        <v>32</v>
      </c>
      <c r="B5" s="2"/>
      <c r="C5" s="7" cm="1">
        <f t="array" aca="1" ref="C5" ca="1">_xlfn.LET(_xlpm.hole,INDIRECT(ADDRESS(MATCH("Hole",$A$1:$A$1000,0),COLUMN())),INDEX(D3HoleInfo,_xlpm.hole,HoleHcpMCol))</f>
        <v>3</v>
      </c>
      <c r="D5" s="7" cm="1">
        <f t="array" aca="1" ref="D5" ca="1">_xlfn.LET(_xlpm.hole,INDIRECT(ADDRESS(MATCH("Hole",$A$1:$A$1000,0),COLUMN())),INDEX(D3HoleInfo,_xlpm.hole,HoleHcpMCol))</f>
        <v>17</v>
      </c>
      <c r="E5" s="7" cm="1">
        <f t="array" aca="1" ref="E5" ca="1">_xlfn.LET(_xlpm.hole,INDIRECT(ADDRESS(MATCH("Hole",$A$1:$A$1000,0),COLUMN())),INDEX(D3HoleInfo,_xlpm.hole,HoleHcpMCol))</f>
        <v>13</v>
      </c>
      <c r="F5" s="7" cm="1">
        <f t="array" aca="1" ref="F5" ca="1">_xlfn.LET(_xlpm.hole,INDIRECT(ADDRESS(MATCH("Hole",$A$1:$A$1000,0),COLUMN())),INDEX(D3HoleInfo,_xlpm.hole,HoleHcpMCol))</f>
        <v>11</v>
      </c>
      <c r="G5" s="7" cm="1">
        <f t="array" aca="1" ref="G5" ca="1">_xlfn.LET(_xlpm.hole,INDIRECT(ADDRESS(MATCH("Hole",$A$1:$A$1000,0),COLUMN())),INDEX(D3HoleInfo,_xlpm.hole,HoleHcpMCol))</f>
        <v>7</v>
      </c>
      <c r="H5" s="7" cm="1">
        <f t="array" aca="1" ref="H5" ca="1">_xlfn.LET(_xlpm.hole,INDIRECT(ADDRESS(MATCH("Hole",$A$1:$A$1000,0),COLUMN())),INDEX(D3HoleInfo,_xlpm.hole,HoleHcpMCol))</f>
        <v>15</v>
      </c>
      <c r="I5" s="7" cm="1">
        <f t="array" aca="1" ref="I5" ca="1">_xlfn.LET(_xlpm.hole,INDIRECT(ADDRESS(MATCH("Hole",$A$1:$A$1000,0),COLUMN())),INDEX(D3HoleInfo,_xlpm.hole,HoleHcpMCol))</f>
        <v>9</v>
      </c>
      <c r="J5" s="7" cm="1">
        <f t="array" aca="1" ref="J5" ca="1">_xlfn.LET(_xlpm.hole,INDIRECT(ADDRESS(MATCH("Hole",$A$1:$A$1000,0),COLUMN())),INDEX(D3HoleInfo,_xlpm.hole,HoleHcpMCol))</f>
        <v>5</v>
      </c>
      <c r="K5" s="7" cm="1">
        <f t="array" aca="1" ref="K5" ca="1">_xlfn.LET(_xlpm.hole,INDIRECT(ADDRESS(MATCH("Hole",$A$1:$A$1000,0),COLUMN())),INDEX(D3HoleInfo,_xlpm.hole,HoleHcpMCol))</f>
        <v>1</v>
      </c>
      <c r="L5" s="7" cm="1">
        <f t="array" aca="1" ref="L5" ca="1">_xlfn.LET(_xlpm.hole,INDIRECT(ADDRESS(MATCH("Hole",$A$1:$A$1000,0),COLUMN())),INDEX(D3HoleInfo,_xlpm.hole,HoleHcpMCol))</f>
        <v>14</v>
      </c>
      <c r="M5" s="7" cm="1">
        <f t="array" aca="1" ref="M5" ca="1">_xlfn.LET(_xlpm.hole,INDIRECT(ADDRESS(MATCH("Hole",$A$1:$A$1000,0),COLUMN())),INDEX(D3HoleInfo,_xlpm.hole,HoleHcpMCol))</f>
        <v>6</v>
      </c>
      <c r="N5" s="7" cm="1">
        <f t="array" aca="1" ref="N5" ca="1">_xlfn.LET(_xlpm.hole,INDIRECT(ADDRESS(MATCH("Hole",$A$1:$A$1000,0),COLUMN())),INDEX(D3HoleInfo,_xlpm.hole,HoleHcpMCol))</f>
        <v>16</v>
      </c>
      <c r="O5" s="7" cm="1">
        <f t="array" aca="1" ref="O5" ca="1">_xlfn.LET(_xlpm.hole,INDIRECT(ADDRESS(MATCH("Hole",$A$1:$A$1000,0),COLUMN())),INDEX(D3HoleInfo,_xlpm.hole,HoleHcpMCol))</f>
        <v>8</v>
      </c>
      <c r="P5" s="7" cm="1">
        <f t="array" aca="1" ref="P5" ca="1">_xlfn.LET(_xlpm.hole,INDIRECT(ADDRESS(MATCH("Hole",$A$1:$A$1000,0),COLUMN())),INDEX(D3HoleInfo,_xlpm.hole,HoleHcpMCol))</f>
        <v>12</v>
      </c>
      <c r="Q5" s="7" cm="1">
        <f t="array" aca="1" ref="Q5" ca="1">_xlfn.LET(_xlpm.hole,INDIRECT(ADDRESS(MATCH("Hole",$A$1:$A$1000,0),COLUMN())),INDEX(D3HoleInfo,_xlpm.hole,HoleHcpMCol))</f>
        <v>4</v>
      </c>
      <c r="R5" s="7" cm="1">
        <f t="array" aca="1" ref="R5" ca="1">_xlfn.LET(_xlpm.hole,INDIRECT(ADDRESS(MATCH("Hole",$A$1:$A$1000,0),COLUMN())),INDEX(D3HoleInfo,_xlpm.hole,HoleHcpMCol))</f>
        <v>10</v>
      </c>
      <c r="S5" s="7" cm="1">
        <f t="array" aca="1" ref="S5" ca="1">_xlfn.LET(_xlpm.hole,INDIRECT(ADDRESS(MATCH("Hole",$A$1:$A$1000,0),COLUMN())),INDEX(D3HoleInfo,_xlpm.hole,HoleHcpMCol))</f>
        <v>18</v>
      </c>
      <c r="T5" s="7" cm="1">
        <f t="array" aca="1" ref="T5" ca="1">_xlfn.LET(_xlpm.hole,INDIRECT(ADDRESS(MATCH("Hole",$A$1:$A$1000,0),COLUMN())),INDEX(D3HoleInfo,_xlpm.hole,HoleHcpMCol))</f>
        <v>2</v>
      </c>
      <c r="U5" s="5"/>
    </row>
    <row r="6" spans="1:21" ht="15.75" x14ac:dyDescent="0.25">
      <c r="A6" s="2" t="s">
        <v>30</v>
      </c>
      <c r="B6" s="2"/>
      <c r="C6" s="7" cm="1">
        <f t="array" aca="1" ref="C6" ca="1">_xlfn.LET(_xlpm.hole,INDIRECT(ADDRESS(MATCH("Hole",$A$1:$A$1000,0),COLUMN())),INDEX(D3HoleInfo,_xlpm.hole,HoleParFCol))</f>
        <v>4</v>
      </c>
      <c r="D6" s="7" cm="1">
        <f t="array" aca="1" ref="D6" ca="1">_xlfn.LET(_xlpm.hole,INDIRECT(ADDRESS(MATCH("Hole",$A$1:$A$1000,0),COLUMN())),INDEX(D3HoleInfo,_xlpm.hole,HoleParFCol))</f>
        <v>3</v>
      </c>
      <c r="E6" s="7" cm="1">
        <f t="array" aca="1" ref="E6" ca="1">_xlfn.LET(_xlpm.hole,INDIRECT(ADDRESS(MATCH("Hole",$A$1:$A$1000,0),COLUMN())),INDEX(D3HoleInfo,_xlpm.hole,HoleParFCol))</f>
        <v>4</v>
      </c>
      <c r="F6" s="7" cm="1">
        <f t="array" aca="1" ref="F6" ca="1">_xlfn.LET(_xlpm.hole,INDIRECT(ADDRESS(MATCH("Hole",$A$1:$A$1000,0),COLUMN())),INDEX(D3HoleInfo,_xlpm.hole,HoleParFCol))</f>
        <v>4</v>
      </c>
      <c r="G6" s="7" cm="1">
        <f t="array" aca="1" ref="G6" ca="1">_xlfn.LET(_xlpm.hole,INDIRECT(ADDRESS(MATCH("Hole",$A$1:$A$1000,0),COLUMN())),INDEX(D3HoleInfo,_xlpm.hole,HoleParFCol))</f>
        <v>5</v>
      </c>
      <c r="H6" s="7" cm="1">
        <f t="array" aca="1" ref="H6" ca="1">_xlfn.LET(_xlpm.hole,INDIRECT(ADDRESS(MATCH("Hole",$A$1:$A$1000,0),COLUMN())),INDEX(D3HoleInfo,_xlpm.hole,HoleParFCol))</f>
        <v>4</v>
      </c>
      <c r="I6" s="7" cm="1">
        <f t="array" aca="1" ref="I6" ca="1">_xlfn.LET(_xlpm.hole,INDIRECT(ADDRESS(MATCH("Hole",$A$1:$A$1000,0),COLUMN())),INDEX(D3HoleInfo,_xlpm.hole,HoleParFCol))</f>
        <v>3</v>
      </c>
      <c r="J6" s="7" cm="1">
        <f t="array" aca="1" ref="J6" ca="1">_xlfn.LET(_xlpm.hole,INDIRECT(ADDRESS(MATCH("Hole",$A$1:$A$1000,0),COLUMN())),INDEX(D3HoleInfo,_xlpm.hole,HoleParFCol))</f>
        <v>5</v>
      </c>
      <c r="K6" s="7" cm="1">
        <f t="array" aca="1" ref="K6" ca="1">_xlfn.LET(_xlpm.hole,INDIRECT(ADDRESS(MATCH("Hole",$A$1:$A$1000,0),COLUMN())),INDEX(D3HoleInfo,_xlpm.hole,HoleParFCol))</f>
        <v>4</v>
      </c>
      <c r="L6" s="7" cm="1">
        <f t="array" aca="1" ref="L6" ca="1">_xlfn.LET(_xlpm.hole,INDIRECT(ADDRESS(MATCH("Hole",$A$1:$A$1000,0),COLUMN())),INDEX(D3HoleInfo,_xlpm.hole,HoleParFCol))</f>
        <v>4</v>
      </c>
      <c r="M6" s="7" cm="1">
        <f t="array" aca="1" ref="M6" ca="1">_xlfn.LET(_xlpm.hole,INDIRECT(ADDRESS(MATCH("Hole",$A$1:$A$1000,0),COLUMN())),INDEX(D3HoleInfo,_xlpm.hole,HoleParFCol))</f>
        <v>4</v>
      </c>
      <c r="N6" s="7" cm="1">
        <f t="array" aca="1" ref="N6" ca="1">_xlfn.LET(_xlpm.hole,INDIRECT(ADDRESS(MATCH("Hole",$A$1:$A$1000,0),COLUMN())),INDEX(D3HoleInfo,_xlpm.hole,HoleParFCol))</f>
        <v>3</v>
      </c>
      <c r="O6" s="7" cm="1">
        <f t="array" aca="1" ref="O6" ca="1">_xlfn.LET(_xlpm.hole,INDIRECT(ADDRESS(MATCH("Hole",$A$1:$A$1000,0),COLUMN())),INDEX(D3HoleInfo,_xlpm.hole,HoleParFCol))</f>
        <v>5</v>
      </c>
      <c r="P6" s="7" cm="1">
        <f t="array" aca="1" ref="P6" ca="1">_xlfn.LET(_xlpm.hole,INDIRECT(ADDRESS(MATCH("Hole",$A$1:$A$1000,0),COLUMN())),INDEX(D3HoleInfo,_xlpm.hole,HoleParFCol))</f>
        <v>4</v>
      </c>
      <c r="Q6" s="7" cm="1">
        <f t="array" aca="1" ref="Q6" ca="1">_xlfn.LET(_xlpm.hole,INDIRECT(ADDRESS(MATCH("Hole",$A$1:$A$1000,0),COLUMN())),INDEX(D3HoleInfo,_xlpm.hole,HoleParFCol))</f>
        <v>4</v>
      </c>
      <c r="R6" s="7" cm="1">
        <f t="array" aca="1" ref="R6" ca="1">_xlfn.LET(_xlpm.hole,INDIRECT(ADDRESS(MATCH("Hole",$A$1:$A$1000,0),COLUMN())),INDEX(D3HoleInfo,_xlpm.hole,HoleParFCol))</f>
        <v>4</v>
      </c>
      <c r="S6" s="7" cm="1">
        <f t="array" aca="1" ref="S6" ca="1">_xlfn.LET(_xlpm.hole,INDIRECT(ADDRESS(MATCH("Hole",$A$1:$A$1000,0),COLUMN())),INDEX(D3HoleInfo,_xlpm.hole,HoleParFCol))</f>
        <v>3</v>
      </c>
      <c r="T6" s="7" cm="1">
        <f t="array" aca="1" ref="T6" ca="1">_xlfn.LET(_xlpm.hole,INDIRECT(ADDRESS(MATCH("Hole",$A$1:$A$1000,0),COLUMN())),INDEX(D3HoleInfo,_xlpm.hole,HoleParFCol))</f>
        <v>5</v>
      </c>
      <c r="U6" s="10">
        <f ca="1">SUM(C6:T6)</f>
        <v>72</v>
      </c>
    </row>
    <row r="7" spans="1:21" ht="15.75" x14ac:dyDescent="0.25">
      <c r="A7" s="2" t="s">
        <v>33</v>
      </c>
      <c r="B7" s="2"/>
      <c r="C7" s="7" cm="1">
        <f t="array" aca="1" ref="C7" ca="1">_xlfn.LET(_xlpm.hole,INDIRECT(ADDRESS(MATCH("Hole",$A$1:$A$944,0),COLUMN())),INDEX(D3HoleInfo,_xlpm.hole,HoleHcpFCol))</f>
        <v>3</v>
      </c>
      <c r="D7" s="7" cm="1">
        <f t="array" aca="1" ref="D7" ca="1">_xlfn.LET(_xlpm.hole,INDIRECT(ADDRESS(MATCH("Hole",$A$1:$A$944,0),COLUMN())),INDEX(D3HoleInfo,_xlpm.hole,HoleHcpFCol))</f>
        <v>17</v>
      </c>
      <c r="E7" s="7" cm="1">
        <f t="array" aca="1" ref="E7" ca="1">_xlfn.LET(_xlpm.hole,INDIRECT(ADDRESS(MATCH("Hole",$A$1:$A$944,0),COLUMN())),INDEX(D3HoleInfo,_xlpm.hole,HoleHcpFCol))</f>
        <v>15</v>
      </c>
      <c r="F7" s="7" cm="1">
        <f t="array" aca="1" ref="F7" ca="1">_xlfn.LET(_xlpm.hole,INDIRECT(ADDRESS(MATCH("Hole",$A$1:$A$944,0),COLUMN())),INDEX(D3HoleInfo,_xlpm.hole,HoleHcpFCol))</f>
        <v>11</v>
      </c>
      <c r="G7" s="7" cm="1">
        <f t="array" aca="1" ref="G7" ca="1">_xlfn.LET(_xlpm.hole,INDIRECT(ADDRESS(MATCH("Hole",$A$1:$A$944,0),COLUMN())),INDEX(D3HoleInfo,_xlpm.hole,HoleHcpFCol))</f>
        <v>5</v>
      </c>
      <c r="H7" s="7" cm="1">
        <f t="array" aca="1" ref="H7" ca="1">_xlfn.LET(_xlpm.hole,INDIRECT(ADDRESS(MATCH("Hole",$A$1:$A$944,0),COLUMN())),INDEX(D3HoleInfo,_xlpm.hole,HoleHcpFCol))</f>
        <v>13</v>
      </c>
      <c r="I7" s="7" cm="1">
        <f t="array" aca="1" ref="I7" ca="1">_xlfn.LET(_xlpm.hole,INDIRECT(ADDRESS(MATCH("Hole",$A$1:$A$944,0),COLUMN())),INDEX(D3HoleInfo,_xlpm.hole,HoleHcpFCol))</f>
        <v>9</v>
      </c>
      <c r="J7" s="7" cm="1">
        <f t="array" aca="1" ref="J7" ca="1">_xlfn.LET(_xlpm.hole,INDIRECT(ADDRESS(MATCH("Hole",$A$1:$A$944,0),COLUMN())),INDEX(D3HoleInfo,_xlpm.hole,HoleHcpFCol))</f>
        <v>1</v>
      </c>
      <c r="K7" s="7" cm="1">
        <f t="array" aca="1" ref="K7" ca="1">_xlfn.LET(_xlpm.hole,INDIRECT(ADDRESS(MATCH("Hole",$A$1:$A$944,0),COLUMN())),INDEX(D3HoleInfo,_xlpm.hole,HoleHcpFCol))</f>
        <v>7</v>
      </c>
      <c r="L7" s="7" cm="1">
        <f t="array" aca="1" ref="L7" ca="1">_xlfn.LET(_xlpm.hole,INDIRECT(ADDRESS(MATCH("Hole",$A$1:$A$944,0),COLUMN())),INDEX(D3HoleInfo,_xlpm.hole,HoleHcpFCol))</f>
        <v>14</v>
      </c>
      <c r="M7" s="7" cm="1">
        <f t="array" aca="1" ref="M7" ca="1">_xlfn.LET(_xlpm.hole,INDIRECT(ADDRESS(MATCH("Hole",$A$1:$A$944,0),COLUMN())),INDEX(D3HoleInfo,_xlpm.hole,HoleHcpFCol))</f>
        <v>6</v>
      </c>
      <c r="N7" s="7" cm="1">
        <f t="array" aca="1" ref="N7" ca="1">_xlfn.LET(_xlpm.hole,INDIRECT(ADDRESS(MATCH("Hole",$A$1:$A$944,0),COLUMN())),INDEX(D3HoleInfo,_xlpm.hole,HoleHcpFCol))</f>
        <v>16</v>
      </c>
      <c r="O7" s="7" cm="1">
        <f t="array" aca="1" ref="O7" ca="1">_xlfn.LET(_xlpm.hole,INDIRECT(ADDRESS(MATCH("Hole",$A$1:$A$944,0),COLUMN())),INDEX(D3HoleInfo,_xlpm.hole,HoleHcpFCol))</f>
        <v>4</v>
      </c>
      <c r="P7" s="7" cm="1">
        <f t="array" aca="1" ref="P7" ca="1">_xlfn.LET(_xlpm.hole,INDIRECT(ADDRESS(MATCH("Hole",$A$1:$A$944,0),COLUMN())),INDEX(D3HoleInfo,_xlpm.hole,HoleHcpFCol))</f>
        <v>8</v>
      </c>
      <c r="Q7" s="7" cm="1">
        <f t="array" aca="1" ref="Q7" ca="1">_xlfn.LET(_xlpm.hole,INDIRECT(ADDRESS(MATCH("Hole",$A$1:$A$944,0),COLUMN())),INDEX(D3HoleInfo,_xlpm.hole,HoleHcpFCol))</f>
        <v>10</v>
      </c>
      <c r="R7" s="7" cm="1">
        <f t="array" aca="1" ref="R7" ca="1">_xlfn.LET(_xlpm.hole,INDIRECT(ADDRESS(MATCH("Hole",$A$1:$A$944,0),COLUMN())),INDEX(D3HoleInfo,_xlpm.hole,HoleHcpFCol))</f>
        <v>12</v>
      </c>
      <c r="S7" s="7" cm="1">
        <f t="array" aca="1" ref="S7" ca="1">_xlfn.LET(_xlpm.hole,INDIRECT(ADDRESS(MATCH("Hole",$A$1:$A$944,0),COLUMN())),INDEX(D3HoleInfo,_xlpm.hole,HoleHcpFCol))</f>
        <v>18</v>
      </c>
      <c r="T7" s="7" cm="1">
        <f t="array" aca="1" ref="T7" ca="1">_xlfn.LET(_xlpm.hole,INDIRECT(ADDRESS(MATCH("Hole",$A$1:$A$944,0),COLUMN())),INDEX(D3HoleInfo,_xlpm.hole,HoleHcpFCol))</f>
        <v>2</v>
      </c>
      <c r="U7" s="5"/>
    </row>
    <row r="8" spans="1:21" ht="15.75" x14ac:dyDescent="0.25">
      <c r="A8" s="2"/>
      <c r="B8" s="2"/>
      <c r="C8" s="7"/>
      <c r="D8" s="8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5"/>
    </row>
    <row r="9" spans="1:21" ht="31.5" x14ac:dyDescent="0.25">
      <c r="A9" s="7" t="str" cm="1">
        <f t="array" ref="A9:U9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9" s="7" t="str">
        <v>Tee</v>
      </c>
      <c r="C9" s="7" t="str">
        <v>Index</v>
      </c>
      <c r="D9" s="12" t="str">
        <v>Course
HCP</v>
      </c>
      <c r="E9" s="7" t="str">
        <v>Allow</v>
      </c>
      <c r="F9" s="8" t="str">
        <v/>
      </c>
      <c r="G9" s="7" t="str">
        <v/>
      </c>
      <c r="H9" s="7" t="str">
        <v/>
      </c>
      <c r="I9" s="7" t="str">
        <v/>
      </c>
      <c r="J9" s="7" t="str">
        <v/>
      </c>
      <c r="K9" s="7" t="str">
        <v/>
      </c>
      <c r="L9" s="7" t="str">
        <v/>
      </c>
      <c r="M9" s="7" t="str">
        <v/>
      </c>
      <c r="N9" s="7" t="str">
        <v/>
      </c>
      <c r="O9" s="7" t="str">
        <v/>
      </c>
      <c r="P9" s="7" t="str">
        <v/>
      </c>
      <c r="Q9" s="7" t="str">
        <v/>
      </c>
      <c r="R9" s="7" t="str">
        <v/>
      </c>
      <c r="S9" s="7" t="str">
        <v/>
      </c>
      <c r="T9" s="7" t="str">
        <v/>
      </c>
      <c r="U9" s="7" t="str">
        <v>Totals</v>
      </c>
    </row>
    <row r="10" spans="1:21" ht="15.75" x14ac:dyDescent="0.25">
      <c r="A10" s="2" t="str" cm="1">
        <f t="array" ref="A10:C10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John Allen</v>
      </c>
      <c r="B10" s="2" t="str">
        <v>White</v>
      </c>
      <c r="C10" s="2">
        <v>26.4</v>
      </c>
      <c r="D10" s="2" cm="1">
        <f t="array" aca="1" ref="D10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26</v>
      </c>
      <c r="E10" cm="1">
        <f t="array" aca="1" ref="E10" ca="1">_xlfn.LET(_xlpm.chcp,INDIRECT(ADDRESS(ROW(),COLUMN()-1)),IF(_xlpm.chcp="","",_xlpm.chcp*D3HandicapAllowance))</f>
        <v>26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1" ht="15.75" x14ac:dyDescent="0.25">
      <c r="A11" s="2" t="str" cm="1">
        <f t="array" aca="1" ref="A11" ca="1">_xlfn.LET(_xlpm.name,INDIRECT(ADDRESS(ROW()-1,COLUMN())),IF(_xlpm.name="","",_xlfn.CONCAT(_xlpm.name," Gross")))</f>
        <v>John Allen Gross</v>
      </c>
      <c r="B11" s="2"/>
      <c r="C11" s="4">
        <v>5</v>
      </c>
      <c r="D11" s="4">
        <v>5</v>
      </c>
      <c r="E11" s="4">
        <v>10</v>
      </c>
      <c r="F11" s="4">
        <v>9</v>
      </c>
      <c r="G11" s="4">
        <v>7</v>
      </c>
      <c r="H11" s="4">
        <v>7</v>
      </c>
      <c r="I11" s="4">
        <v>8</v>
      </c>
      <c r="J11" s="4">
        <v>8</v>
      </c>
      <c r="K11" s="4">
        <v>7</v>
      </c>
      <c r="L11" s="4">
        <v>7</v>
      </c>
      <c r="M11" s="4">
        <v>7</v>
      </c>
      <c r="N11" s="4">
        <v>3</v>
      </c>
      <c r="O11" s="4">
        <v>7</v>
      </c>
      <c r="P11" s="4">
        <v>7</v>
      </c>
      <c r="Q11" s="4">
        <v>5</v>
      </c>
      <c r="R11" s="4">
        <v>7</v>
      </c>
      <c r="S11" s="4">
        <v>10</v>
      </c>
      <c r="T11" s="4">
        <v>9</v>
      </c>
      <c r="U11" s="4">
        <f>SUM(C11:T11)</f>
        <v>128</v>
      </c>
    </row>
    <row r="12" spans="1:21" ht="15.75" x14ac:dyDescent="0.25">
      <c r="A12" s="2" t="str" cm="1">
        <f t="array" aca="1" ref="A12" ca="1">_xlfn.LET(_xlpm.name,INDIRECT(ADDRESS(ROW()-2,COLUMN())),IF(_xlpm.name="","",_xlfn.CONCAT(_xlpm.name," Handicap Strokes")))</f>
        <v>John Allen Handicap Strokes</v>
      </c>
      <c r="B12" s="2"/>
      <c r="C12" s="4" cm="1">
        <f t="array" aca="1" ref="C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D12" s="4" cm="1">
        <f t="array" aca="1" ref="D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E12" s="4" cm="1">
        <f t="array" aca="1" ref="E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F12" s="4" cm="1">
        <f t="array" aca="1" ref="F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G12" s="4" cm="1">
        <f t="array" aca="1" ref="G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H12" s="4" cm="1">
        <f t="array" aca="1" ref="H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I12" s="4" cm="1">
        <f t="array" aca="1" ref="I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J12" s="4" cm="1">
        <f t="array" aca="1" ref="J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K12" s="4" cm="1">
        <f t="array" aca="1" ref="K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L12" s="4" cm="1">
        <f t="array" aca="1" ref="L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M12" s="4" cm="1">
        <f t="array" aca="1" ref="M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N12" s="4" cm="1">
        <f t="array" aca="1" ref="N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O12" s="4" cm="1">
        <f t="array" aca="1" ref="O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P12" s="4" cm="1">
        <f t="array" aca="1" ref="P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Q12" s="4" cm="1">
        <f t="array" aca="1" ref="Q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R12" s="4" cm="1">
        <f t="array" aca="1" ref="R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S12" s="4" cm="1">
        <f t="array" aca="1" ref="S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T12" s="4" cm="1">
        <f t="array" aca="1" ref="T1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U12" s="4">
        <f ca="1">SUM(C12:T12)</f>
        <v>26</v>
      </c>
    </row>
    <row r="13" spans="1:21" ht="15.75" x14ac:dyDescent="0.25">
      <c r="A13" s="2" t="str" cm="1">
        <f t="array" aca="1" ref="A13" ca="1">_xlfn.LET(_xlpm.name,INDIRECT(ADDRESS(ROW()-3,COLUMN())),IF(_xlpm.name="","",_xlfn.CONCAT(_xlpm.name," Net")))</f>
        <v>John Allen Net</v>
      </c>
      <c r="B13" s="2"/>
      <c r="C13" s="4" cm="1">
        <f t="array" aca="1" ref="C13" ca="1">_xlfn.LET(_xlpm.r,ROW(),_xlpm.c,COLUMN(),IF(cellRef(_xlpm.r-2,_xlpm.c)&gt;0,cellRef(_xlpm.r-2,_xlpm.c)-cellRef(_xlpm.r-1,_xlpm.c),""))</f>
        <v>3</v>
      </c>
      <c r="D13" s="4" cm="1">
        <f t="array" aca="1" ref="D13" ca="1">_xlfn.LET(_xlpm.r,ROW(),_xlpm.c,COLUMN(),IF(cellRef(_xlpm.r-2,_xlpm.c)&gt;0,cellRef(_xlpm.r-2,_xlpm.c)-cellRef(_xlpm.r-1,_xlpm.c),""))</f>
        <v>4</v>
      </c>
      <c r="E13" s="4" cm="1">
        <f t="array" aca="1" ref="E13" ca="1">_xlfn.LET(_xlpm.r,ROW(),_xlpm.c,COLUMN(),IF(cellRef(_xlpm.r-2,_xlpm.c)&gt;0,cellRef(_xlpm.r-2,_xlpm.c)-cellRef(_xlpm.r-1,_xlpm.c),""))</f>
        <v>9</v>
      </c>
      <c r="F13" s="4" cm="1">
        <f t="array" aca="1" ref="F13" ca="1">_xlfn.LET(_xlpm.r,ROW(),_xlpm.c,COLUMN(),IF(cellRef(_xlpm.r-2,_xlpm.c)&gt;0,cellRef(_xlpm.r-2,_xlpm.c)-cellRef(_xlpm.r-1,_xlpm.c),""))</f>
        <v>8</v>
      </c>
      <c r="G13" s="4" cm="1">
        <f t="array" aca="1" ref="G13" ca="1">_xlfn.LET(_xlpm.r,ROW(),_xlpm.c,COLUMN(),IF(cellRef(_xlpm.r-2,_xlpm.c)&gt;0,cellRef(_xlpm.r-2,_xlpm.c)-cellRef(_xlpm.r-1,_xlpm.c),""))</f>
        <v>5</v>
      </c>
      <c r="H13" s="4" cm="1">
        <f t="array" aca="1" ref="H13" ca="1">_xlfn.LET(_xlpm.r,ROW(),_xlpm.c,COLUMN(),IF(cellRef(_xlpm.r-2,_xlpm.c)&gt;0,cellRef(_xlpm.r-2,_xlpm.c)-cellRef(_xlpm.r-1,_xlpm.c),""))</f>
        <v>6</v>
      </c>
      <c r="I13" s="4" cm="1">
        <f t="array" aca="1" ref="I13" ca="1">_xlfn.LET(_xlpm.r,ROW(),_xlpm.c,COLUMN(),IF(cellRef(_xlpm.r-2,_xlpm.c)&gt;0,cellRef(_xlpm.r-2,_xlpm.c)-cellRef(_xlpm.r-1,_xlpm.c),""))</f>
        <v>7</v>
      </c>
      <c r="J13" s="4" cm="1">
        <f t="array" aca="1" ref="J13" ca="1">_xlfn.LET(_xlpm.r,ROW(),_xlpm.c,COLUMN(),IF(cellRef(_xlpm.r-2,_xlpm.c)&gt;0,cellRef(_xlpm.r-2,_xlpm.c)-cellRef(_xlpm.r-1,_xlpm.c),""))</f>
        <v>6</v>
      </c>
      <c r="K13" s="4" cm="1">
        <f t="array" aca="1" ref="K13" ca="1">_xlfn.LET(_xlpm.r,ROW(),_xlpm.c,COLUMN(),IF(cellRef(_xlpm.r-2,_xlpm.c)&gt;0,cellRef(_xlpm.r-2,_xlpm.c)-cellRef(_xlpm.r-1,_xlpm.c),""))</f>
        <v>5</v>
      </c>
      <c r="L13" s="4" cm="1">
        <f t="array" aca="1" ref="L13" ca="1">_xlfn.LET(_xlpm.r,ROW(),_xlpm.c,COLUMN(),IF(cellRef(_xlpm.r-2,_xlpm.c)&gt;0,cellRef(_xlpm.r-2,_xlpm.c)-cellRef(_xlpm.r-1,_xlpm.c),""))</f>
        <v>6</v>
      </c>
      <c r="M13" s="4" cm="1">
        <f t="array" aca="1" ref="M13" ca="1">_xlfn.LET(_xlpm.r,ROW(),_xlpm.c,COLUMN(),IF(cellRef(_xlpm.r-2,_xlpm.c)&gt;0,cellRef(_xlpm.r-2,_xlpm.c)-cellRef(_xlpm.r-1,_xlpm.c),""))</f>
        <v>5</v>
      </c>
      <c r="N13" s="4" cm="1">
        <f t="array" aca="1" ref="N13" ca="1">_xlfn.LET(_xlpm.r,ROW(),_xlpm.c,COLUMN(),IF(cellRef(_xlpm.r-2,_xlpm.c)&gt;0,cellRef(_xlpm.r-2,_xlpm.c)-cellRef(_xlpm.r-1,_xlpm.c),""))</f>
        <v>2</v>
      </c>
      <c r="O13" s="4" cm="1">
        <f t="array" aca="1" ref="O13" ca="1">_xlfn.LET(_xlpm.r,ROW(),_xlpm.c,COLUMN(),IF(cellRef(_xlpm.r-2,_xlpm.c)&gt;0,cellRef(_xlpm.r-2,_xlpm.c)-cellRef(_xlpm.r-1,_xlpm.c),""))</f>
        <v>5</v>
      </c>
      <c r="P13" s="4" cm="1">
        <f t="array" aca="1" ref="P13" ca="1">_xlfn.LET(_xlpm.r,ROW(),_xlpm.c,COLUMN(),IF(cellRef(_xlpm.r-2,_xlpm.c)&gt;0,cellRef(_xlpm.r-2,_xlpm.c)-cellRef(_xlpm.r-1,_xlpm.c),""))</f>
        <v>6</v>
      </c>
      <c r="Q13" s="4" cm="1">
        <f t="array" aca="1" ref="Q13" ca="1">_xlfn.LET(_xlpm.r,ROW(),_xlpm.c,COLUMN(),IF(cellRef(_xlpm.r-2,_xlpm.c)&gt;0,cellRef(_xlpm.r-2,_xlpm.c)-cellRef(_xlpm.r-1,_xlpm.c),""))</f>
        <v>3</v>
      </c>
      <c r="R13" s="4" cm="1">
        <f t="array" aca="1" ref="R13" ca="1">_xlfn.LET(_xlpm.r,ROW(),_xlpm.c,COLUMN(),IF(cellRef(_xlpm.r-2,_xlpm.c)&gt;0,cellRef(_xlpm.r-2,_xlpm.c)-cellRef(_xlpm.r-1,_xlpm.c),""))</f>
        <v>6</v>
      </c>
      <c r="S13" s="4" cm="1">
        <f t="array" aca="1" ref="S13" ca="1">_xlfn.LET(_xlpm.r,ROW(),_xlpm.c,COLUMN(),IF(cellRef(_xlpm.r-2,_xlpm.c)&gt;0,cellRef(_xlpm.r-2,_xlpm.c)-cellRef(_xlpm.r-1,_xlpm.c),""))</f>
        <v>9</v>
      </c>
      <c r="T13" s="4" cm="1">
        <f t="array" aca="1" ref="T13" ca="1">_xlfn.LET(_xlpm.r,ROW(),_xlpm.c,COLUMN(),IF(cellRef(_xlpm.r-2,_xlpm.c)&gt;0,cellRef(_xlpm.r-2,_xlpm.c)-cellRef(_xlpm.r-1,_xlpm.c),""))</f>
        <v>7</v>
      </c>
      <c r="U13" s="4">
        <f ca="1">SUM(C13:T13)</f>
        <v>102</v>
      </c>
    </row>
    <row r="14" spans="1:21" ht="15.75" x14ac:dyDescent="0.25">
      <c r="A14" s="2"/>
      <c r="B14" s="2"/>
      <c r="C14" s="7"/>
      <c r="D14" s="8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5"/>
    </row>
    <row r="15" spans="1:21" ht="15.75" x14ac:dyDescent="0.25">
      <c r="A15" s="7" t="str" cm="1">
        <f t="array" ref="A15:U15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15" s="7" t="str">
        <v>Tee</v>
      </c>
      <c r="C15" s="7" t="str">
        <v>Index</v>
      </c>
      <c r="D15" s="12" t="str">
        <v>Course
HCP</v>
      </c>
      <c r="E15" s="7" t="str">
        <v>Allow</v>
      </c>
      <c r="F15" s="8" t="str">
        <v/>
      </c>
      <c r="G15" s="7" t="str">
        <v/>
      </c>
      <c r="H15" s="7" t="str">
        <v/>
      </c>
      <c r="I15" s="7" t="str">
        <v/>
      </c>
      <c r="J15" s="7" t="str">
        <v/>
      </c>
      <c r="K15" s="7" t="str">
        <v/>
      </c>
      <c r="L15" s="7" t="str">
        <v/>
      </c>
      <c r="M15" s="7" t="str">
        <v/>
      </c>
      <c r="N15" s="7" t="str">
        <v/>
      </c>
      <c r="O15" s="7" t="str">
        <v/>
      </c>
      <c r="P15" s="7" t="str">
        <v/>
      </c>
      <c r="Q15" s="7" t="str">
        <v/>
      </c>
      <c r="R15" s="7" t="str">
        <v/>
      </c>
      <c r="S15" s="7" t="str">
        <v/>
      </c>
      <c r="T15" s="7" t="str">
        <v/>
      </c>
      <c r="U15" s="7" t="str">
        <v>Totals</v>
      </c>
    </row>
    <row r="16" spans="1:21" ht="15.75" x14ac:dyDescent="0.25">
      <c r="A16" s="2" t="str" cm="1">
        <f t="array" ref="A16:C16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Travis Hubbard</v>
      </c>
      <c r="B16" s="2" t="str">
        <v>White</v>
      </c>
      <c r="C16" s="2">
        <v>26.4</v>
      </c>
      <c r="D16" s="2" cm="1">
        <f t="array" aca="1" ref="D16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26</v>
      </c>
      <c r="E16" cm="1">
        <f t="array" aca="1" ref="E16" ca="1">_xlfn.LET(_xlpm.chcp,INDIRECT(ADDRESS(ROW(),COLUMN()-1)),IF(_xlpm.chcp="","",_xlpm.chcp*D3HandicapAllowance))</f>
        <v>26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1" ht="15.75" x14ac:dyDescent="0.25">
      <c r="A17" s="2" t="str" cm="1">
        <f t="array" aca="1" ref="A17" ca="1">_xlfn.LET(_xlpm.name,INDIRECT(ADDRESS(ROW()-1,COLUMN())),IF(_xlpm.name="","",_xlfn.CONCAT(_xlpm.name," Gross")))</f>
        <v>Travis Hubbard Gross</v>
      </c>
      <c r="B17" s="2"/>
      <c r="C17" s="4">
        <v>6</v>
      </c>
      <c r="D17" s="4">
        <v>6</v>
      </c>
      <c r="E17" s="4">
        <v>6</v>
      </c>
      <c r="F17" s="4">
        <v>6</v>
      </c>
      <c r="G17" s="4">
        <v>7</v>
      </c>
      <c r="H17" s="4">
        <v>4</v>
      </c>
      <c r="I17" s="4">
        <v>7</v>
      </c>
      <c r="J17" s="4">
        <v>5</v>
      </c>
      <c r="K17" s="4">
        <v>4</v>
      </c>
      <c r="L17" s="4">
        <v>5</v>
      </c>
      <c r="M17" s="4">
        <v>5</v>
      </c>
      <c r="N17" s="4">
        <v>3</v>
      </c>
      <c r="O17" s="4">
        <v>7</v>
      </c>
      <c r="P17" s="4">
        <v>7</v>
      </c>
      <c r="Q17" s="4">
        <v>6</v>
      </c>
      <c r="R17" s="4">
        <v>8</v>
      </c>
      <c r="S17" s="4">
        <v>6</v>
      </c>
      <c r="T17" s="4">
        <v>7</v>
      </c>
      <c r="U17" s="4">
        <f>SUM(C17:T17)</f>
        <v>105</v>
      </c>
    </row>
    <row r="18" spans="1:21" ht="15.75" x14ac:dyDescent="0.25">
      <c r="A18" s="2" t="str" cm="1">
        <f t="array" aca="1" ref="A18" ca="1">_xlfn.LET(_xlpm.name,INDIRECT(ADDRESS(ROW()-2,COLUMN())),IF(_xlpm.name="","",_xlfn.CONCAT(_xlpm.name," Handicap Strokes")))</f>
        <v>Travis Hubbard Handicap Strokes</v>
      </c>
      <c r="B18" s="2"/>
      <c r="C18" s="4" cm="1">
        <f t="array" aca="1" ref="C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D18" s="4" cm="1">
        <f t="array" aca="1" ref="D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E18" s="4" cm="1">
        <f t="array" aca="1" ref="E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F18" s="4" cm="1">
        <f t="array" aca="1" ref="F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G18" s="4" cm="1">
        <f t="array" aca="1" ref="G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H18" s="4" cm="1">
        <f t="array" aca="1" ref="H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I18" s="4" cm="1">
        <f t="array" aca="1" ref="I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J18" s="4" cm="1">
        <f t="array" aca="1" ref="J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K18" s="4" cm="1">
        <f t="array" aca="1" ref="K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L18" s="4" cm="1">
        <f t="array" aca="1" ref="L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M18" s="4" cm="1">
        <f t="array" aca="1" ref="M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N18" s="4" cm="1">
        <f t="array" aca="1" ref="N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O18" s="4" cm="1">
        <f t="array" aca="1" ref="O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P18" s="4" cm="1">
        <f t="array" aca="1" ref="P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Q18" s="4" cm="1">
        <f t="array" aca="1" ref="Q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R18" s="4" cm="1">
        <f t="array" aca="1" ref="R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S18" s="4" cm="1">
        <f t="array" aca="1" ref="S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T18" s="4" cm="1">
        <f t="array" aca="1" ref="T1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U18" s="4">
        <f ca="1">SUM(C18:T18)</f>
        <v>26</v>
      </c>
    </row>
    <row r="19" spans="1:21" ht="15.75" x14ac:dyDescent="0.25">
      <c r="A19" s="2" t="str" cm="1">
        <f t="array" aca="1" ref="A19" ca="1">_xlfn.LET(_xlpm.name,INDIRECT(ADDRESS(ROW()-3,COLUMN())),IF(_xlpm.name="","",_xlfn.CONCAT(_xlpm.name," Net")))</f>
        <v>Travis Hubbard Net</v>
      </c>
      <c r="B19" s="2"/>
      <c r="C19" s="4" cm="1">
        <f t="array" aca="1" ref="C19" ca="1">_xlfn.LET(_xlpm.r,ROW(),_xlpm.c,COLUMN(),IF(cellRef(_xlpm.r-2,_xlpm.c)&gt;0,cellRef(_xlpm.r-2,_xlpm.c)-cellRef(_xlpm.r-1,_xlpm.c),""))</f>
        <v>4</v>
      </c>
      <c r="D19" s="4" cm="1">
        <f t="array" aca="1" ref="D19" ca="1">_xlfn.LET(_xlpm.r,ROW(),_xlpm.c,COLUMN(),IF(cellRef(_xlpm.r-2,_xlpm.c)&gt;0,cellRef(_xlpm.r-2,_xlpm.c)-cellRef(_xlpm.r-1,_xlpm.c),""))</f>
        <v>5</v>
      </c>
      <c r="E19" s="4" cm="1">
        <f t="array" aca="1" ref="E19" ca="1">_xlfn.LET(_xlpm.r,ROW(),_xlpm.c,COLUMN(),IF(cellRef(_xlpm.r-2,_xlpm.c)&gt;0,cellRef(_xlpm.r-2,_xlpm.c)-cellRef(_xlpm.r-1,_xlpm.c),""))</f>
        <v>5</v>
      </c>
      <c r="F19" s="4" cm="1">
        <f t="array" aca="1" ref="F19" ca="1">_xlfn.LET(_xlpm.r,ROW(),_xlpm.c,COLUMN(),IF(cellRef(_xlpm.r-2,_xlpm.c)&gt;0,cellRef(_xlpm.r-2,_xlpm.c)-cellRef(_xlpm.r-1,_xlpm.c),""))</f>
        <v>5</v>
      </c>
      <c r="G19" s="4" cm="1">
        <f t="array" aca="1" ref="G19" ca="1">_xlfn.LET(_xlpm.r,ROW(),_xlpm.c,COLUMN(),IF(cellRef(_xlpm.r-2,_xlpm.c)&gt;0,cellRef(_xlpm.r-2,_xlpm.c)-cellRef(_xlpm.r-1,_xlpm.c),""))</f>
        <v>5</v>
      </c>
      <c r="H19" s="4" cm="1">
        <f t="array" aca="1" ref="H19" ca="1">_xlfn.LET(_xlpm.r,ROW(),_xlpm.c,COLUMN(),IF(cellRef(_xlpm.r-2,_xlpm.c)&gt;0,cellRef(_xlpm.r-2,_xlpm.c)-cellRef(_xlpm.r-1,_xlpm.c),""))</f>
        <v>3</v>
      </c>
      <c r="I19" s="4" cm="1">
        <f t="array" aca="1" ref="I19" ca="1">_xlfn.LET(_xlpm.r,ROW(),_xlpm.c,COLUMN(),IF(cellRef(_xlpm.r-2,_xlpm.c)&gt;0,cellRef(_xlpm.r-2,_xlpm.c)-cellRef(_xlpm.r-1,_xlpm.c),""))</f>
        <v>6</v>
      </c>
      <c r="J19" s="4" cm="1">
        <f t="array" aca="1" ref="J19" ca="1">_xlfn.LET(_xlpm.r,ROW(),_xlpm.c,COLUMN(),IF(cellRef(_xlpm.r-2,_xlpm.c)&gt;0,cellRef(_xlpm.r-2,_xlpm.c)-cellRef(_xlpm.r-1,_xlpm.c),""))</f>
        <v>3</v>
      </c>
      <c r="K19" s="4" cm="1">
        <f t="array" aca="1" ref="K19" ca="1">_xlfn.LET(_xlpm.r,ROW(),_xlpm.c,COLUMN(),IF(cellRef(_xlpm.r-2,_xlpm.c)&gt;0,cellRef(_xlpm.r-2,_xlpm.c)-cellRef(_xlpm.r-1,_xlpm.c),""))</f>
        <v>2</v>
      </c>
      <c r="L19" s="4" cm="1">
        <f t="array" aca="1" ref="L19" ca="1">_xlfn.LET(_xlpm.r,ROW(),_xlpm.c,COLUMN(),IF(cellRef(_xlpm.r-2,_xlpm.c)&gt;0,cellRef(_xlpm.r-2,_xlpm.c)-cellRef(_xlpm.r-1,_xlpm.c),""))</f>
        <v>4</v>
      </c>
      <c r="M19" s="4" cm="1">
        <f t="array" aca="1" ref="M19" ca="1">_xlfn.LET(_xlpm.r,ROW(),_xlpm.c,COLUMN(),IF(cellRef(_xlpm.r-2,_xlpm.c)&gt;0,cellRef(_xlpm.r-2,_xlpm.c)-cellRef(_xlpm.r-1,_xlpm.c),""))</f>
        <v>3</v>
      </c>
      <c r="N19" s="4" cm="1">
        <f t="array" aca="1" ref="N19" ca="1">_xlfn.LET(_xlpm.r,ROW(),_xlpm.c,COLUMN(),IF(cellRef(_xlpm.r-2,_xlpm.c)&gt;0,cellRef(_xlpm.r-2,_xlpm.c)-cellRef(_xlpm.r-1,_xlpm.c),""))</f>
        <v>2</v>
      </c>
      <c r="O19" s="4" cm="1">
        <f t="array" aca="1" ref="O19" ca="1">_xlfn.LET(_xlpm.r,ROW(),_xlpm.c,COLUMN(),IF(cellRef(_xlpm.r-2,_xlpm.c)&gt;0,cellRef(_xlpm.r-2,_xlpm.c)-cellRef(_xlpm.r-1,_xlpm.c),""))</f>
        <v>5</v>
      </c>
      <c r="P19" s="4" cm="1">
        <f t="array" aca="1" ref="P19" ca="1">_xlfn.LET(_xlpm.r,ROW(),_xlpm.c,COLUMN(),IF(cellRef(_xlpm.r-2,_xlpm.c)&gt;0,cellRef(_xlpm.r-2,_xlpm.c)-cellRef(_xlpm.r-1,_xlpm.c),""))</f>
        <v>6</v>
      </c>
      <c r="Q19" s="4" cm="1">
        <f t="array" aca="1" ref="Q19" ca="1">_xlfn.LET(_xlpm.r,ROW(),_xlpm.c,COLUMN(),IF(cellRef(_xlpm.r-2,_xlpm.c)&gt;0,cellRef(_xlpm.r-2,_xlpm.c)-cellRef(_xlpm.r-1,_xlpm.c),""))</f>
        <v>4</v>
      </c>
      <c r="R19" s="4" cm="1">
        <f t="array" aca="1" ref="R19" ca="1">_xlfn.LET(_xlpm.r,ROW(),_xlpm.c,COLUMN(),IF(cellRef(_xlpm.r-2,_xlpm.c)&gt;0,cellRef(_xlpm.r-2,_xlpm.c)-cellRef(_xlpm.r-1,_xlpm.c),""))</f>
        <v>7</v>
      </c>
      <c r="S19" s="4" cm="1">
        <f t="array" aca="1" ref="S19" ca="1">_xlfn.LET(_xlpm.r,ROW(),_xlpm.c,COLUMN(),IF(cellRef(_xlpm.r-2,_xlpm.c)&gt;0,cellRef(_xlpm.r-2,_xlpm.c)-cellRef(_xlpm.r-1,_xlpm.c),""))</f>
        <v>5</v>
      </c>
      <c r="T19" s="4" cm="1">
        <f t="array" aca="1" ref="T19" ca="1">_xlfn.LET(_xlpm.r,ROW(),_xlpm.c,COLUMN(),IF(cellRef(_xlpm.r-2,_xlpm.c)&gt;0,cellRef(_xlpm.r-2,_xlpm.c)-cellRef(_xlpm.r-1,_xlpm.c),""))</f>
        <v>5</v>
      </c>
      <c r="U19" s="4">
        <f ca="1">SUM(C19:T19)</f>
        <v>79</v>
      </c>
    </row>
    <row r="20" spans="1:21" ht="15.75" x14ac:dyDescent="0.25">
      <c r="A20" s="2"/>
      <c r="B20" s="2"/>
      <c r="C20" s="7"/>
      <c r="D20" s="8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5"/>
    </row>
    <row r="21" spans="1:21" ht="31.5" x14ac:dyDescent="0.25">
      <c r="A21" s="7" t="str" cm="1">
        <f t="array" ref="A21:U21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21" s="7" t="str">
        <v>Tee</v>
      </c>
      <c r="C21" s="7" t="str">
        <v>Index</v>
      </c>
      <c r="D21" s="12" t="str">
        <v>Course
HCP</v>
      </c>
      <c r="E21" s="7" t="str">
        <v>Allow</v>
      </c>
      <c r="F21" s="8" t="str">
        <v/>
      </c>
      <c r="G21" s="7" t="str">
        <v/>
      </c>
      <c r="H21" s="7" t="str">
        <v/>
      </c>
      <c r="I21" s="7" t="str">
        <v/>
      </c>
      <c r="J21" s="7" t="str">
        <v/>
      </c>
      <c r="K21" s="7" t="str">
        <v/>
      </c>
      <c r="L21" s="7" t="str">
        <v/>
      </c>
      <c r="M21" s="7" t="str">
        <v/>
      </c>
      <c r="N21" s="7" t="str">
        <v/>
      </c>
      <c r="O21" s="7" t="str">
        <v/>
      </c>
      <c r="P21" s="7" t="str">
        <v/>
      </c>
      <c r="Q21" s="7" t="str">
        <v/>
      </c>
      <c r="R21" s="7" t="str">
        <v/>
      </c>
      <c r="S21" s="7" t="str">
        <v/>
      </c>
      <c r="T21" s="7" t="str">
        <v/>
      </c>
      <c r="U21" s="7" t="str">
        <v>Totals</v>
      </c>
    </row>
    <row r="22" spans="1:21" ht="15.75" x14ac:dyDescent="0.25">
      <c r="A22" s="2" t="str" cm="1">
        <f t="array" ref="A22:C22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Marcus Fast</v>
      </c>
      <c r="B22" s="2" t="str">
        <v>White</v>
      </c>
      <c r="C22" s="2">
        <v>36.299999999999997</v>
      </c>
      <c r="D22" s="2" cm="1">
        <f t="array" aca="1" ref="D22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36</v>
      </c>
      <c r="E22" cm="1">
        <f t="array" aca="1" ref="E22" ca="1">_xlfn.LET(_xlpm.chcp,INDIRECT(ADDRESS(ROW(),COLUMN()-1)),IF(_xlpm.chcp="","",_xlpm.chcp*D3HandicapAllowance))</f>
        <v>36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1" ht="15.75" x14ac:dyDescent="0.25">
      <c r="A23" s="2" t="str" cm="1">
        <f t="array" aca="1" ref="A23" ca="1">_xlfn.LET(_xlpm.name,INDIRECT(ADDRESS(ROW()-1,COLUMN())),IF(_xlpm.name="","",_xlfn.CONCAT(_xlpm.name," Gross")))</f>
        <v>Marcus Fast Gross</v>
      </c>
      <c r="B23" s="2"/>
      <c r="C23" s="4">
        <v>8</v>
      </c>
      <c r="D23" s="4">
        <v>6</v>
      </c>
      <c r="E23" s="4">
        <v>8</v>
      </c>
      <c r="F23" s="4">
        <v>9</v>
      </c>
      <c r="G23" s="4">
        <v>10</v>
      </c>
      <c r="H23" s="4">
        <v>8</v>
      </c>
      <c r="I23" s="4">
        <v>5</v>
      </c>
      <c r="J23" s="4">
        <v>10</v>
      </c>
      <c r="K23" s="4">
        <v>9</v>
      </c>
      <c r="L23" s="4">
        <v>5</v>
      </c>
      <c r="M23" s="4">
        <v>8</v>
      </c>
      <c r="N23" s="4">
        <v>6</v>
      </c>
      <c r="O23" s="4">
        <v>10</v>
      </c>
      <c r="P23" s="4">
        <v>7</v>
      </c>
      <c r="Q23" s="4">
        <v>8</v>
      </c>
      <c r="R23" s="4">
        <v>7</v>
      </c>
      <c r="S23" s="4">
        <v>6</v>
      </c>
      <c r="T23" s="4">
        <v>8</v>
      </c>
      <c r="U23" s="4">
        <f>SUM(C23:T23)</f>
        <v>138</v>
      </c>
    </row>
    <row r="24" spans="1:21" ht="15.75" x14ac:dyDescent="0.25">
      <c r="A24" s="2" t="str" cm="1">
        <f t="array" aca="1" ref="A24" ca="1">_xlfn.LET(_xlpm.name,INDIRECT(ADDRESS(ROW()-2,COLUMN())),IF(_xlpm.name="","",_xlfn.CONCAT(_xlpm.name," Handicap Strokes")))</f>
        <v>Marcus Fast Handicap Strokes</v>
      </c>
      <c r="B24" s="2"/>
      <c r="C24" s="4" cm="1">
        <f t="array" aca="1" ref="C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D24" s="4" cm="1">
        <f t="array" aca="1" ref="D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E24" s="4" cm="1">
        <f t="array" aca="1" ref="E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F24" s="4" cm="1">
        <f t="array" aca="1" ref="F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G24" s="4" cm="1">
        <f t="array" aca="1" ref="G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H24" s="4" cm="1">
        <f t="array" aca="1" ref="H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I24" s="4" cm="1">
        <f t="array" aca="1" ref="I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J24" s="4" cm="1">
        <f t="array" aca="1" ref="J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K24" s="4" cm="1">
        <f t="array" aca="1" ref="K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L24" s="4" cm="1">
        <f t="array" aca="1" ref="L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M24" s="4" cm="1">
        <f t="array" aca="1" ref="M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N24" s="4" cm="1">
        <f t="array" aca="1" ref="N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O24" s="4" cm="1">
        <f t="array" aca="1" ref="O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P24" s="4" cm="1">
        <f t="array" aca="1" ref="P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Q24" s="4" cm="1">
        <f t="array" aca="1" ref="Q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R24" s="4" cm="1">
        <f t="array" aca="1" ref="R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S24" s="4" cm="1">
        <f t="array" aca="1" ref="S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T24" s="4" cm="1">
        <f t="array" aca="1" ref="T2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U24" s="4">
        <f ca="1">SUM(C24:T24)</f>
        <v>36</v>
      </c>
    </row>
    <row r="25" spans="1:21" ht="15.75" x14ac:dyDescent="0.25">
      <c r="A25" s="2" t="str" cm="1">
        <f t="array" aca="1" ref="A25" ca="1">_xlfn.LET(_xlpm.name,INDIRECT(ADDRESS(ROW()-3,COLUMN())),IF(_xlpm.name="","",_xlfn.CONCAT(_xlpm.name," Net")))</f>
        <v>Marcus Fast Net</v>
      </c>
      <c r="B25" s="2"/>
      <c r="C25" s="4" cm="1">
        <f t="array" aca="1" ref="C25" ca="1">_xlfn.LET(_xlpm.r,ROW(),_xlpm.c,COLUMN(),IF(cellRef(_xlpm.r-2,_xlpm.c)&gt;0,cellRef(_xlpm.r-2,_xlpm.c)-cellRef(_xlpm.r-1,_xlpm.c),""))</f>
        <v>6</v>
      </c>
      <c r="D25" s="4" cm="1">
        <f t="array" aca="1" ref="D25" ca="1">_xlfn.LET(_xlpm.r,ROW(),_xlpm.c,COLUMN(),IF(cellRef(_xlpm.r-2,_xlpm.c)&gt;0,cellRef(_xlpm.r-2,_xlpm.c)-cellRef(_xlpm.r-1,_xlpm.c),""))</f>
        <v>4</v>
      </c>
      <c r="E25" s="4" cm="1">
        <f t="array" aca="1" ref="E25" ca="1">_xlfn.LET(_xlpm.r,ROW(),_xlpm.c,COLUMN(),IF(cellRef(_xlpm.r-2,_xlpm.c)&gt;0,cellRef(_xlpm.r-2,_xlpm.c)-cellRef(_xlpm.r-1,_xlpm.c),""))</f>
        <v>6</v>
      </c>
      <c r="F25" s="4" cm="1">
        <f t="array" aca="1" ref="F25" ca="1">_xlfn.LET(_xlpm.r,ROW(),_xlpm.c,COLUMN(),IF(cellRef(_xlpm.r-2,_xlpm.c)&gt;0,cellRef(_xlpm.r-2,_xlpm.c)-cellRef(_xlpm.r-1,_xlpm.c),""))</f>
        <v>7</v>
      </c>
      <c r="G25" s="4" cm="1">
        <f t="array" aca="1" ref="G25" ca="1">_xlfn.LET(_xlpm.r,ROW(),_xlpm.c,COLUMN(),IF(cellRef(_xlpm.r-2,_xlpm.c)&gt;0,cellRef(_xlpm.r-2,_xlpm.c)-cellRef(_xlpm.r-1,_xlpm.c),""))</f>
        <v>8</v>
      </c>
      <c r="H25" s="4" cm="1">
        <f t="array" aca="1" ref="H25" ca="1">_xlfn.LET(_xlpm.r,ROW(),_xlpm.c,COLUMN(),IF(cellRef(_xlpm.r-2,_xlpm.c)&gt;0,cellRef(_xlpm.r-2,_xlpm.c)-cellRef(_xlpm.r-1,_xlpm.c),""))</f>
        <v>6</v>
      </c>
      <c r="I25" s="4" cm="1">
        <f t="array" aca="1" ref="I25" ca="1">_xlfn.LET(_xlpm.r,ROW(),_xlpm.c,COLUMN(),IF(cellRef(_xlpm.r-2,_xlpm.c)&gt;0,cellRef(_xlpm.r-2,_xlpm.c)-cellRef(_xlpm.r-1,_xlpm.c),""))</f>
        <v>3</v>
      </c>
      <c r="J25" s="4" cm="1">
        <f t="array" aca="1" ref="J25" ca="1">_xlfn.LET(_xlpm.r,ROW(),_xlpm.c,COLUMN(),IF(cellRef(_xlpm.r-2,_xlpm.c)&gt;0,cellRef(_xlpm.r-2,_xlpm.c)-cellRef(_xlpm.r-1,_xlpm.c),""))</f>
        <v>8</v>
      </c>
      <c r="K25" s="4" cm="1">
        <f t="array" aca="1" ref="K25" ca="1">_xlfn.LET(_xlpm.r,ROW(),_xlpm.c,COLUMN(),IF(cellRef(_xlpm.r-2,_xlpm.c)&gt;0,cellRef(_xlpm.r-2,_xlpm.c)-cellRef(_xlpm.r-1,_xlpm.c),""))</f>
        <v>7</v>
      </c>
      <c r="L25" s="4" cm="1">
        <f t="array" aca="1" ref="L25" ca="1">_xlfn.LET(_xlpm.r,ROW(),_xlpm.c,COLUMN(),IF(cellRef(_xlpm.r-2,_xlpm.c)&gt;0,cellRef(_xlpm.r-2,_xlpm.c)-cellRef(_xlpm.r-1,_xlpm.c),""))</f>
        <v>3</v>
      </c>
      <c r="M25" s="4" cm="1">
        <f t="array" aca="1" ref="M25" ca="1">_xlfn.LET(_xlpm.r,ROW(),_xlpm.c,COLUMN(),IF(cellRef(_xlpm.r-2,_xlpm.c)&gt;0,cellRef(_xlpm.r-2,_xlpm.c)-cellRef(_xlpm.r-1,_xlpm.c),""))</f>
        <v>6</v>
      </c>
      <c r="N25" s="4" cm="1">
        <f t="array" aca="1" ref="N25" ca="1">_xlfn.LET(_xlpm.r,ROW(),_xlpm.c,COLUMN(),IF(cellRef(_xlpm.r-2,_xlpm.c)&gt;0,cellRef(_xlpm.r-2,_xlpm.c)-cellRef(_xlpm.r-1,_xlpm.c),""))</f>
        <v>4</v>
      </c>
      <c r="O25" s="4" cm="1">
        <f t="array" aca="1" ref="O25" ca="1">_xlfn.LET(_xlpm.r,ROW(),_xlpm.c,COLUMN(),IF(cellRef(_xlpm.r-2,_xlpm.c)&gt;0,cellRef(_xlpm.r-2,_xlpm.c)-cellRef(_xlpm.r-1,_xlpm.c),""))</f>
        <v>8</v>
      </c>
      <c r="P25" s="4" cm="1">
        <f t="array" aca="1" ref="P25" ca="1">_xlfn.LET(_xlpm.r,ROW(),_xlpm.c,COLUMN(),IF(cellRef(_xlpm.r-2,_xlpm.c)&gt;0,cellRef(_xlpm.r-2,_xlpm.c)-cellRef(_xlpm.r-1,_xlpm.c),""))</f>
        <v>5</v>
      </c>
      <c r="Q25" s="4" cm="1">
        <f t="array" aca="1" ref="Q25" ca="1">_xlfn.LET(_xlpm.r,ROW(),_xlpm.c,COLUMN(),IF(cellRef(_xlpm.r-2,_xlpm.c)&gt;0,cellRef(_xlpm.r-2,_xlpm.c)-cellRef(_xlpm.r-1,_xlpm.c),""))</f>
        <v>6</v>
      </c>
      <c r="R25" s="4" cm="1">
        <f t="array" aca="1" ref="R25" ca="1">_xlfn.LET(_xlpm.r,ROW(),_xlpm.c,COLUMN(),IF(cellRef(_xlpm.r-2,_xlpm.c)&gt;0,cellRef(_xlpm.r-2,_xlpm.c)-cellRef(_xlpm.r-1,_xlpm.c),""))</f>
        <v>5</v>
      </c>
      <c r="S25" s="4" cm="1">
        <f t="array" aca="1" ref="S25" ca="1">_xlfn.LET(_xlpm.r,ROW(),_xlpm.c,COLUMN(),IF(cellRef(_xlpm.r-2,_xlpm.c)&gt;0,cellRef(_xlpm.r-2,_xlpm.c)-cellRef(_xlpm.r-1,_xlpm.c),""))</f>
        <v>4</v>
      </c>
      <c r="T25" s="4" cm="1">
        <f t="array" aca="1" ref="T25" ca="1">_xlfn.LET(_xlpm.r,ROW(),_xlpm.c,COLUMN(),IF(cellRef(_xlpm.r-2,_xlpm.c)&gt;0,cellRef(_xlpm.r-2,_xlpm.c)-cellRef(_xlpm.r-1,_xlpm.c),""))</f>
        <v>6</v>
      </c>
      <c r="U25" s="4">
        <f ca="1">SUM(C25:T25)</f>
        <v>102</v>
      </c>
    </row>
    <row r="26" spans="1:21" ht="15.75" x14ac:dyDescent="0.25">
      <c r="A26" s="2"/>
      <c r="B26" s="2"/>
      <c r="C26" s="7"/>
      <c r="D26" s="8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5"/>
    </row>
    <row r="27" spans="1:21" ht="31.5" x14ac:dyDescent="0.25">
      <c r="A27" s="7" t="str" cm="1">
        <f t="array" ref="A27:U27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27" s="7" t="str">
        <v>Tee</v>
      </c>
      <c r="C27" s="7" t="str">
        <v>Index</v>
      </c>
      <c r="D27" s="12" t="str">
        <v>Course
HCP</v>
      </c>
      <c r="E27" s="7" t="str">
        <v>Allow</v>
      </c>
      <c r="F27" s="8" t="str">
        <v/>
      </c>
      <c r="G27" s="7" t="str">
        <v/>
      </c>
      <c r="H27" s="7" t="str">
        <v/>
      </c>
      <c r="I27" s="7" t="str">
        <v/>
      </c>
      <c r="J27" s="7" t="str">
        <v/>
      </c>
      <c r="K27" s="7" t="str">
        <v/>
      </c>
      <c r="L27" s="7" t="str">
        <v/>
      </c>
      <c r="M27" s="7" t="str">
        <v/>
      </c>
      <c r="N27" s="7" t="str">
        <v/>
      </c>
      <c r="O27" s="7" t="str">
        <v/>
      </c>
      <c r="P27" s="7" t="str">
        <v/>
      </c>
      <c r="Q27" s="7" t="str">
        <v/>
      </c>
      <c r="R27" s="7" t="str">
        <v/>
      </c>
      <c r="S27" s="7" t="str">
        <v/>
      </c>
      <c r="T27" s="7" t="str">
        <v/>
      </c>
      <c r="U27" s="7" t="str">
        <v>Totals</v>
      </c>
    </row>
    <row r="28" spans="1:21" ht="15.75" x14ac:dyDescent="0.25">
      <c r="A28" s="2" t="str" cm="1">
        <f t="array" ref="A28:C28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Curt Balcerzak</v>
      </c>
      <c r="B28" s="2" t="str">
        <v>Blue</v>
      </c>
      <c r="C28" s="2">
        <v>14</v>
      </c>
      <c r="D28" s="2" cm="1">
        <f t="array" aca="1" ref="D28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15</v>
      </c>
      <c r="E28" cm="1">
        <f t="array" aca="1" ref="E28" ca="1">_xlfn.LET(_xlpm.chcp,INDIRECT(ADDRESS(ROW(),COLUMN()-1)),IF(_xlpm.chcp="","",_xlpm.chcp*D3HandicapAllowance))</f>
        <v>15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1" ht="15.75" x14ac:dyDescent="0.25">
      <c r="A29" s="2" t="str" cm="1">
        <f t="array" aca="1" ref="A29" ca="1">_xlfn.LET(_xlpm.name,INDIRECT(ADDRESS(ROW()-1,COLUMN())),IF(_xlpm.name="","",_xlfn.CONCAT(_xlpm.name," Gross")))</f>
        <v>Curt Balcerzak Gross</v>
      </c>
      <c r="B29" s="2"/>
      <c r="C29" s="4">
        <v>5</v>
      </c>
      <c r="D29" s="4">
        <v>5</v>
      </c>
      <c r="E29" s="4">
        <v>5</v>
      </c>
      <c r="F29" s="4">
        <v>5</v>
      </c>
      <c r="G29" s="4">
        <v>6</v>
      </c>
      <c r="H29" s="4">
        <v>5</v>
      </c>
      <c r="I29" s="4">
        <v>5</v>
      </c>
      <c r="J29" s="4">
        <v>6</v>
      </c>
      <c r="K29" s="4">
        <v>7</v>
      </c>
      <c r="L29" s="4">
        <v>4</v>
      </c>
      <c r="M29" s="4">
        <v>4</v>
      </c>
      <c r="N29" s="4">
        <v>6</v>
      </c>
      <c r="O29" s="4">
        <v>7</v>
      </c>
      <c r="P29" s="4">
        <v>5</v>
      </c>
      <c r="Q29" s="4">
        <v>6</v>
      </c>
      <c r="R29" s="4">
        <v>6</v>
      </c>
      <c r="S29" s="4">
        <v>4</v>
      </c>
      <c r="T29" s="4">
        <v>8</v>
      </c>
      <c r="U29" s="4">
        <f>SUM(C29:T29)</f>
        <v>99</v>
      </c>
    </row>
    <row r="30" spans="1:21" ht="15.75" x14ac:dyDescent="0.25">
      <c r="A30" s="2" t="str" cm="1">
        <f t="array" aca="1" ref="A30" ca="1">_xlfn.LET(_xlpm.name,INDIRECT(ADDRESS(ROW()-2,COLUMN())),IF(_xlpm.name="","",_xlfn.CONCAT(_xlpm.name," Handicap Strokes")))</f>
        <v>Curt Balcerzak Handicap Strokes</v>
      </c>
      <c r="B30" s="2"/>
      <c r="C30" s="4" cm="1">
        <f t="array" aca="1" ref="C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D30" s="4" cm="1">
        <f t="array" aca="1" ref="D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E30" s="4" cm="1">
        <f t="array" aca="1" ref="E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F30" s="4" cm="1">
        <f t="array" aca="1" ref="F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G30" s="4" cm="1">
        <f t="array" aca="1" ref="G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H30" s="4" cm="1">
        <f t="array" aca="1" ref="H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I30" s="4" cm="1">
        <f t="array" aca="1" ref="I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J30" s="4" cm="1">
        <f t="array" aca="1" ref="J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K30" s="4" cm="1">
        <f t="array" aca="1" ref="K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L30" s="4" cm="1">
        <f t="array" aca="1" ref="L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M30" s="4" cm="1">
        <f t="array" aca="1" ref="M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N30" s="4" cm="1">
        <f t="array" aca="1" ref="N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O30" s="4" cm="1">
        <f t="array" aca="1" ref="O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P30" s="4" cm="1">
        <f t="array" aca="1" ref="P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Q30" s="4" cm="1">
        <f t="array" aca="1" ref="Q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R30" s="4" cm="1">
        <f t="array" aca="1" ref="R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S30" s="4" cm="1">
        <f t="array" aca="1" ref="S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T30" s="4" cm="1">
        <f t="array" aca="1" ref="T3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U30" s="4">
        <f ca="1">SUM(C30:T30)</f>
        <v>15</v>
      </c>
    </row>
    <row r="31" spans="1:21" ht="15.75" x14ac:dyDescent="0.25">
      <c r="A31" s="2" t="str" cm="1">
        <f t="array" aca="1" ref="A31" ca="1">_xlfn.LET(_xlpm.name,INDIRECT(ADDRESS(ROW()-3,COLUMN())),IF(_xlpm.name="","",_xlfn.CONCAT(_xlpm.name," Net")))</f>
        <v>Curt Balcerzak Net</v>
      </c>
      <c r="B31" s="2"/>
      <c r="C31" s="4" cm="1">
        <f t="array" aca="1" ref="C31" ca="1">_xlfn.LET(_xlpm.r,ROW(),_xlpm.c,COLUMN(),IF(cellRef(_xlpm.r-2,_xlpm.c)&gt;0,cellRef(_xlpm.r-2,_xlpm.c)-cellRef(_xlpm.r-1,_xlpm.c),""))</f>
        <v>4</v>
      </c>
      <c r="D31" s="4" cm="1">
        <f t="array" aca="1" ref="D31" ca="1">_xlfn.LET(_xlpm.r,ROW(),_xlpm.c,COLUMN(),IF(cellRef(_xlpm.r-2,_xlpm.c)&gt;0,cellRef(_xlpm.r-2,_xlpm.c)-cellRef(_xlpm.r-1,_xlpm.c),""))</f>
        <v>5</v>
      </c>
      <c r="E31" s="4" cm="1">
        <f t="array" aca="1" ref="E31" ca="1">_xlfn.LET(_xlpm.r,ROW(),_xlpm.c,COLUMN(),IF(cellRef(_xlpm.r-2,_xlpm.c)&gt;0,cellRef(_xlpm.r-2,_xlpm.c)-cellRef(_xlpm.r-1,_xlpm.c),""))</f>
        <v>4</v>
      </c>
      <c r="F31" s="4" cm="1">
        <f t="array" aca="1" ref="F31" ca="1">_xlfn.LET(_xlpm.r,ROW(),_xlpm.c,COLUMN(),IF(cellRef(_xlpm.r-2,_xlpm.c)&gt;0,cellRef(_xlpm.r-2,_xlpm.c)-cellRef(_xlpm.r-1,_xlpm.c),""))</f>
        <v>4</v>
      </c>
      <c r="G31" s="4" cm="1">
        <f t="array" aca="1" ref="G31" ca="1">_xlfn.LET(_xlpm.r,ROW(),_xlpm.c,COLUMN(),IF(cellRef(_xlpm.r-2,_xlpm.c)&gt;0,cellRef(_xlpm.r-2,_xlpm.c)-cellRef(_xlpm.r-1,_xlpm.c),""))</f>
        <v>5</v>
      </c>
      <c r="H31" s="4" cm="1">
        <f t="array" aca="1" ref="H31" ca="1">_xlfn.LET(_xlpm.r,ROW(),_xlpm.c,COLUMN(),IF(cellRef(_xlpm.r-2,_xlpm.c)&gt;0,cellRef(_xlpm.r-2,_xlpm.c)-cellRef(_xlpm.r-1,_xlpm.c),""))</f>
        <v>4</v>
      </c>
      <c r="I31" s="4" cm="1">
        <f t="array" aca="1" ref="I31" ca="1">_xlfn.LET(_xlpm.r,ROW(),_xlpm.c,COLUMN(),IF(cellRef(_xlpm.r-2,_xlpm.c)&gt;0,cellRef(_xlpm.r-2,_xlpm.c)-cellRef(_xlpm.r-1,_xlpm.c),""))</f>
        <v>4</v>
      </c>
      <c r="J31" s="4" cm="1">
        <f t="array" aca="1" ref="J31" ca="1">_xlfn.LET(_xlpm.r,ROW(),_xlpm.c,COLUMN(),IF(cellRef(_xlpm.r-2,_xlpm.c)&gt;0,cellRef(_xlpm.r-2,_xlpm.c)-cellRef(_xlpm.r-1,_xlpm.c),""))</f>
        <v>5</v>
      </c>
      <c r="K31" s="4" cm="1">
        <f t="array" aca="1" ref="K31" ca="1">_xlfn.LET(_xlpm.r,ROW(),_xlpm.c,COLUMN(),IF(cellRef(_xlpm.r-2,_xlpm.c)&gt;0,cellRef(_xlpm.r-2,_xlpm.c)-cellRef(_xlpm.r-1,_xlpm.c),""))</f>
        <v>6</v>
      </c>
      <c r="L31" s="4" cm="1">
        <f t="array" aca="1" ref="L31" ca="1">_xlfn.LET(_xlpm.r,ROW(),_xlpm.c,COLUMN(),IF(cellRef(_xlpm.r-2,_xlpm.c)&gt;0,cellRef(_xlpm.r-2,_xlpm.c)-cellRef(_xlpm.r-1,_xlpm.c),""))</f>
        <v>3</v>
      </c>
      <c r="M31" s="4" cm="1">
        <f t="array" aca="1" ref="M31" ca="1">_xlfn.LET(_xlpm.r,ROW(),_xlpm.c,COLUMN(),IF(cellRef(_xlpm.r-2,_xlpm.c)&gt;0,cellRef(_xlpm.r-2,_xlpm.c)-cellRef(_xlpm.r-1,_xlpm.c),""))</f>
        <v>3</v>
      </c>
      <c r="N31" s="4" cm="1">
        <f t="array" aca="1" ref="N31" ca="1">_xlfn.LET(_xlpm.r,ROW(),_xlpm.c,COLUMN(),IF(cellRef(_xlpm.r-2,_xlpm.c)&gt;0,cellRef(_xlpm.r-2,_xlpm.c)-cellRef(_xlpm.r-1,_xlpm.c),""))</f>
        <v>6</v>
      </c>
      <c r="O31" s="4" cm="1">
        <f t="array" aca="1" ref="O31" ca="1">_xlfn.LET(_xlpm.r,ROW(),_xlpm.c,COLUMN(),IF(cellRef(_xlpm.r-2,_xlpm.c)&gt;0,cellRef(_xlpm.r-2,_xlpm.c)-cellRef(_xlpm.r-1,_xlpm.c),""))</f>
        <v>6</v>
      </c>
      <c r="P31" s="4" cm="1">
        <f t="array" aca="1" ref="P31" ca="1">_xlfn.LET(_xlpm.r,ROW(),_xlpm.c,COLUMN(),IF(cellRef(_xlpm.r-2,_xlpm.c)&gt;0,cellRef(_xlpm.r-2,_xlpm.c)-cellRef(_xlpm.r-1,_xlpm.c),""))</f>
        <v>4</v>
      </c>
      <c r="Q31" s="4" cm="1">
        <f t="array" aca="1" ref="Q31" ca="1">_xlfn.LET(_xlpm.r,ROW(),_xlpm.c,COLUMN(),IF(cellRef(_xlpm.r-2,_xlpm.c)&gt;0,cellRef(_xlpm.r-2,_xlpm.c)-cellRef(_xlpm.r-1,_xlpm.c),""))</f>
        <v>5</v>
      </c>
      <c r="R31" s="4" cm="1">
        <f t="array" aca="1" ref="R31" ca="1">_xlfn.LET(_xlpm.r,ROW(),_xlpm.c,COLUMN(),IF(cellRef(_xlpm.r-2,_xlpm.c)&gt;0,cellRef(_xlpm.r-2,_xlpm.c)-cellRef(_xlpm.r-1,_xlpm.c),""))</f>
        <v>5</v>
      </c>
      <c r="S31" s="4" cm="1">
        <f t="array" aca="1" ref="S31" ca="1">_xlfn.LET(_xlpm.r,ROW(),_xlpm.c,COLUMN(),IF(cellRef(_xlpm.r-2,_xlpm.c)&gt;0,cellRef(_xlpm.r-2,_xlpm.c)-cellRef(_xlpm.r-1,_xlpm.c),""))</f>
        <v>4</v>
      </c>
      <c r="T31" s="4" cm="1">
        <f t="array" aca="1" ref="T31" ca="1">_xlfn.LET(_xlpm.r,ROW(),_xlpm.c,COLUMN(),IF(cellRef(_xlpm.r-2,_xlpm.c)&gt;0,cellRef(_xlpm.r-2,_xlpm.c)-cellRef(_xlpm.r-1,_xlpm.c),""))</f>
        <v>7</v>
      </c>
      <c r="U31" s="4">
        <f ca="1">SUM(C31:T31)</f>
        <v>84</v>
      </c>
    </row>
    <row r="32" spans="1:21" ht="15.75" x14ac:dyDescent="0.25">
      <c r="A32" s="2"/>
      <c r="B32" s="2"/>
      <c r="C32" s="7"/>
      <c r="D32" s="8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5"/>
    </row>
    <row r="33" spans="1:21" ht="31.5" x14ac:dyDescent="0.25">
      <c r="A33" s="7" t="str" cm="1">
        <f t="array" ref="A33:U33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33" s="7" t="str">
        <v>Tee</v>
      </c>
      <c r="C33" s="7" t="str">
        <v>Index</v>
      </c>
      <c r="D33" s="12" t="str">
        <v>Course
HCP</v>
      </c>
      <c r="E33" s="7" t="str">
        <v>Allow</v>
      </c>
      <c r="F33" s="8" t="str">
        <v/>
      </c>
      <c r="G33" s="7" t="str">
        <v/>
      </c>
      <c r="H33" s="7" t="str">
        <v/>
      </c>
      <c r="I33" s="7" t="str">
        <v/>
      </c>
      <c r="J33" s="7" t="str">
        <v/>
      </c>
      <c r="K33" s="7" t="str">
        <v/>
      </c>
      <c r="L33" s="7" t="str">
        <v/>
      </c>
      <c r="M33" s="7" t="str">
        <v/>
      </c>
      <c r="N33" s="7" t="str">
        <v/>
      </c>
      <c r="O33" s="7" t="str">
        <v/>
      </c>
      <c r="P33" s="7" t="str">
        <v/>
      </c>
      <c r="Q33" s="7" t="str">
        <v/>
      </c>
      <c r="R33" s="7" t="str">
        <v/>
      </c>
      <c r="S33" s="7" t="str">
        <v/>
      </c>
      <c r="T33" s="7" t="str">
        <v/>
      </c>
      <c r="U33" s="7" t="str">
        <v>Totals</v>
      </c>
    </row>
    <row r="34" spans="1:21" ht="15.75" x14ac:dyDescent="0.25">
      <c r="A34" s="2" t="str" cm="1">
        <f t="array" ref="A34:C34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Pom Moon</v>
      </c>
      <c r="B34" s="2" t="str">
        <v>Blue</v>
      </c>
      <c r="C34" s="2">
        <v>11.5</v>
      </c>
      <c r="D34" s="2" cm="1">
        <f t="array" aca="1" ref="D34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12</v>
      </c>
      <c r="E34" cm="1">
        <f t="array" aca="1" ref="E34" ca="1">_xlfn.LET(_xlpm.chcp,INDIRECT(ADDRESS(ROW(),COLUMN()-1)),IF(_xlpm.chcp="","",_xlpm.chcp*D3HandicapAllowance))</f>
        <v>12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1" ht="15.75" x14ac:dyDescent="0.25">
      <c r="A35" s="2" t="str" cm="1">
        <f t="array" aca="1" ref="A35" ca="1">_xlfn.LET(_xlpm.name,INDIRECT(ADDRESS(ROW()-1,COLUMN())),IF(_xlpm.name="","",_xlfn.CONCAT(_xlpm.name," Gross")))</f>
        <v>Pom Moon Gross</v>
      </c>
      <c r="B35" s="2"/>
      <c r="C35" s="4">
        <v>4</v>
      </c>
      <c r="D35" s="4">
        <v>2</v>
      </c>
      <c r="E35" s="4">
        <v>5</v>
      </c>
      <c r="F35" s="4">
        <v>6</v>
      </c>
      <c r="G35" s="4">
        <v>6</v>
      </c>
      <c r="H35" s="4">
        <v>6</v>
      </c>
      <c r="I35" s="4">
        <v>3</v>
      </c>
      <c r="J35" s="4">
        <v>4</v>
      </c>
      <c r="K35" s="4">
        <v>5</v>
      </c>
      <c r="L35" s="4">
        <v>5</v>
      </c>
      <c r="M35" s="4">
        <v>6</v>
      </c>
      <c r="N35" s="4">
        <v>5</v>
      </c>
      <c r="O35" s="4">
        <v>5</v>
      </c>
      <c r="P35" s="4">
        <v>6</v>
      </c>
      <c r="Q35" s="4">
        <v>4</v>
      </c>
      <c r="R35" s="4">
        <v>5</v>
      </c>
      <c r="S35" s="4">
        <v>4</v>
      </c>
      <c r="T35" s="4">
        <v>6</v>
      </c>
      <c r="U35" s="4">
        <f>SUM(C35:T35)</f>
        <v>87</v>
      </c>
    </row>
    <row r="36" spans="1:21" ht="15.75" x14ac:dyDescent="0.25">
      <c r="A36" s="2" t="str" cm="1">
        <f t="array" aca="1" ref="A36" ca="1">_xlfn.LET(_xlpm.name,INDIRECT(ADDRESS(ROW()-2,COLUMN())),IF(_xlpm.name="","",_xlfn.CONCAT(_xlpm.name," Handicap Strokes")))</f>
        <v>Pom Moon Handicap Strokes</v>
      </c>
      <c r="B36" s="2"/>
      <c r="C36" s="4" cm="1">
        <f t="array" aca="1" ref="C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D36" s="4" cm="1">
        <f t="array" aca="1" ref="D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E36" s="4" cm="1">
        <f t="array" aca="1" ref="E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F36" s="4" cm="1">
        <f t="array" aca="1" ref="F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G36" s="4" cm="1">
        <f t="array" aca="1" ref="G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H36" s="4" cm="1">
        <f t="array" aca="1" ref="H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I36" s="4" cm="1">
        <f t="array" aca="1" ref="I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J36" s="4" cm="1">
        <f t="array" aca="1" ref="J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K36" s="4" cm="1">
        <f t="array" aca="1" ref="K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L36" s="4" cm="1">
        <f t="array" aca="1" ref="L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M36" s="4" cm="1">
        <f t="array" aca="1" ref="M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N36" s="4" cm="1">
        <f t="array" aca="1" ref="N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O36" s="4" cm="1">
        <f t="array" aca="1" ref="O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P36" s="4" cm="1">
        <f t="array" aca="1" ref="P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Q36" s="4" cm="1">
        <f t="array" aca="1" ref="Q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R36" s="4" cm="1">
        <f t="array" aca="1" ref="R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S36" s="4" cm="1">
        <f t="array" aca="1" ref="S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T36" s="4" cm="1">
        <f t="array" aca="1" ref="T3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U36" s="4">
        <f ca="1">SUM(C36:T36)</f>
        <v>12</v>
      </c>
    </row>
    <row r="37" spans="1:21" ht="15.75" x14ac:dyDescent="0.25">
      <c r="A37" s="2" t="str" cm="1">
        <f t="array" aca="1" ref="A37" ca="1">_xlfn.LET(_xlpm.name,INDIRECT(ADDRESS(ROW()-3,COLUMN())),IF(_xlpm.name="","",_xlfn.CONCAT(_xlpm.name," Net")))</f>
        <v>Pom Moon Net</v>
      </c>
      <c r="B37" s="2"/>
      <c r="C37" s="4" cm="1">
        <f t="array" aca="1" ref="C37" ca="1">_xlfn.LET(_xlpm.r,ROW(),_xlpm.c,COLUMN(),IF(cellRef(_xlpm.r-2,_xlpm.c)&gt;0,cellRef(_xlpm.r-2,_xlpm.c)-cellRef(_xlpm.r-1,_xlpm.c),""))</f>
        <v>3</v>
      </c>
      <c r="D37" s="4" cm="1">
        <f t="array" aca="1" ref="D37" ca="1">_xlfn.LET(_xlpm.r,ROW(),_xlpm.c,COLUMN(),IF(cellRef(_xlpm.r-2,_xlpm.c)&gt;0,cellRef(_xlpm.r-2,_xlpm.c)-cellRef(_xlpm.r-1,_xlpm.c),""))</f>
        <v>2</v>
      </c>
      <c r="E37" s="4" cm="1">
        <f t="array" aca="1" ref="E37" ca="1">_xlfn.LET(_xlpm.r,ROW(),_xlpm.c,COLUMN(),IF(cellRef(_xlpm.r-2,_xlpm.c)&gt;0,cellRef(_xlpm.r-2,_xlpm.c)-cellRef(_xlpm.r-1,_xlpm.c),""))</f>
        <v>5</v>
      </c>
      <c r="F37" s="4" cm="1">
        <f t="array" aca="1" ref="F37" ca="1">_xlfn.LET(_xlpm.r,ROW(),_xlpm.c,COLUMN(),IF(cellRef(_xlpm.r-2,_xlpm.c)&gt;0,cellRef(_xlpm.r-2,_xlpm.c)-cellRef(_xlpm.r-1,_xlpm.c),""))</f>
        <v>5</v>
      </c>
      <c r="G37" s="4" cm="1">
        <f t="array" aca="1" ref="G37" ca="1">_xlfn.LET(_xlpm.r,ROW(),_xlpm.c,COLUMN(),IF(cellRef(_xlpm.r-2,_xlpm.c)&gt;0,cellRef(_xlpm.r-2,_xlpm.c)-cellRef(_xlpm.r-1,_xlpm.c),""))</f>
        <v>5</v>
      </c>
      <c r="H37" s="4" cm="1">
        <f t="array" aca="1" ref="H37" ca="1">_xlfn.LET(_xlpm.r,ROW(),_xlpm.c,COLUMN(),IF(cellRef(_xlpm.r-2,_xlpm.c)&gt;0,cellRef(_xlpm.r-2,_xlpm.c)-cellRef(_xlpm.r-1,_xlpm.c),""))</f>
        <v>6</v>
      </c>
      <c r="I37" s="4" cm="1">
        <f t="array" aca="1" ref="I37" ca="1">_xlfn.LET(_xlpm.r,ROW(),_xlpm.c,COLUMN(),IF(cellRef(_xlpm.r-2,_xlpm.c)&gt;0,cellRef(_xlpm.r-2,_xlpm.c)-cellRef(_xlpm.r-1,_xlpm.c),""))</f>
        <v>2</v>
      </c>
      <c r="J37" s="4" cm="1">
        <f t="array" aca="1" ref="J37" ca="1">_xlfn.LET(_xlpm.r,ROW(),_xlpm.c,COLUMN(),IF(cellRef(_xlpm.r-2,_xlpm.c)&gt;0,cellRef(_xlpm.r-2,_xlpm.c)-cellRef(_xlpm.r-1,_xlpm.c),""))</f>
        <v>3</v>
      </c>
      <c r="K37" s="4" cm="1">
        <f t="array" aca="1" ref="K37" ca="1">_xlfn.LET(_xlpm.r,ROW(),_xlpm.c,COLUMN(),IF(cellRef(_xlpm.r-2,_xlpm.c)&gt;0,cellRef(_xlpm.r-2,_xlpm.c)-cellRef(_xlpm.r-1,_xlpm.c),""))</f>
        <v>4</v>
      </c>
      <c r="L37" s="4" cm="1">
        <f t="array" aca="1" ref="L37" ca="1">_xlfn.LET(_xlpm.r,ROW(),_xlpm.c,COLUMN(),IF(cellRef(_xlpm.r-2,_xlpm.c)&gt;0,cellRef(_xlpm.r-2,_xlpm.c)-cellRef(_xlpm.r-1,_xlpm.c),""))</f>
        <v>5</v>
      </c>
      <c r="M37" s="4" cm="1">
        <f t="array" aca="1" ref="M37" ca="1">_xlfn.LET(_xlpm.r,ROW(),_xlpm.c,COLUMN(),IF(cellRef(_xlpm.r-2,_xlpm.c)&gt;0,cellRef(_xlpm.r-2,_xlpm.c)-cellRef(_xlpm.r-1,_xlpm.c),""))</f>
        <v>5</v>
      </c>
      <c r="N37" s="4" cm="1">
        <f t="array" aca="1" ref="N37" ca="1">_xlfn.LET(_xlpm.r,ROW(),_xlpm.c,COLUMN(),IF(cellRef(_xlpm.r-2,_xlpm.c)&gt;0,cellRef(_xlpm.r-2,_xlpm.c)-cellRef(_xlpm.r-1,_xlpm.c),""))</f>
        <v>5</v>
      </c>
      <c r="O37" s="4" cm="1">
        <f t="array" aca="1" ref="O37" ca="1">_xlfn.LET(_xlpm.r,ROW(),_xlpm.c,COLUMN(),IF(cellRef(_xlpm.r-2,_xlpm.c)&gt;0,cellRef(_xlpm.r-2,_xlpm.c)-cellRef(_xlpm.r-1,_xlpm.c),""))</f>
        <v>4</v>
      </c>
      <c r="P37" s="4" cm="1">
        <f t="array" aca="1" ref="P37" ca="1">_xlfn.LET(_xlpm.r,ROW(),_xlpm.c,COLUMN(),IF(cellRef(_xlpm.r-2,_xlpm.c)&gt;0,cellRef(_xlpm.r-2,_xlpm.c)-cellRef(_xlpm.r-1,_xlpm.c),""))</f>
        <v>5</v>
      </c>
      <c r="Q37" s="4" cm="1">
        <f t="array" aca="1" ref="Q37" ca="1">_xlfn.LET(_xlpm.r,ROW(),_xlpm.c,COLUMN(),IF(cellRef(_xlpm.r-2,_xlpm.c)&gt;0,cellRef(_xlpm.r-2,_xlpm.c)-cellRef(_xlpm.r-1,_xlpm.c),""))</f>
        <v>3</v>
      </c>
      <c r="R37" s="4" cm="1">
        <f t="array" aca="1" ref="R37" ca="1">_xlfn.LET(_xlpm.r,ROW(),_xlpm.c,COLUMN(),IF(cellRef(_xlpm.r-2,_xlpm.c)&gt;0,cellRef(_xlpm.r-2,_xlpm.c)-cellRef(_xlpm.r-1,_xlpm.c),""))</f>
        <v>4</v>
      </c>
      <c r="S37" s="4" cm="1">
        <f t="array" aca="1" ref="S37" ca="1">_xlfn.LET(_xlpm.r,ROW(),_xlpm.c,COLUMN(),IF(cellRef(_xlpm.r-2,_xlpm.c)&gt;0,cellRef(_xlpm.r-2,_xlpm.c)-cellRef(_xlpm.r-1,_xlpm.c),""))</f>
        <v>4</v>
      </c>
      <c r="T37" s="4" cm="1">
        <f t="array" aca="1" ref="T37" ca="1">_xlfn.LET(_xlpm.r,ROW(),_xlpm.c,COLUMN(),IF(cellRef(_xlpm.r-2,_xlpm.c)&gt;0,cellRef(_xlpm.r-2,_xlpm.c)-cellRef(_xlpm.r-1,_xlpm.c),""))</f>
        <v>5</v>
      </c>
      <c r="U37" s="4">
        <f ca="1">SUM(C37:T37)</f>
        <v>75</v>
      </c>
    </row>
    <row r="38" spans="1:21" ht="15.75" x14ac:dyDescent="0.25">
      <c r="A38" s="2"/>
      <c r="B38" s="2"/>
      <c r="C38" s="7"/>
      <c r="D38" s="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5"/>
    </row>
    <row r="39" spans="1:21" ht="31.5" x14ac:dyDescent="0.25">
      <c r="A39" s="7" t="str" cm="1">
        <f t="array" ref="A39:U39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39" s="7" t="str">
        <v>Tee</v>
      </c>
      <c r="C39" s="7" t="str">
        <v>Index</v>
      </c>
      <c r="D39" s="12" t="str">
        <v>Course
HCP</v>
      </c>
      <c r="E39" s="7" t="str">
        <v>Allow</v>
      </c>
      <c r="F39" s="8" t="str">
        <v/>
      </c>
      <c r="G39" s="7" t="str">
        <v/>
      </c>
      <c r="H39" s="7" t="str">
        <v/>
      </c>
      <c r="I39" s="7" t="str">
        <v/>
      </c>
      <c r="J39" s="7" t="str">
        <v/>
      </c>
      <c r="K39" s="7" t="str">
        <v/>
      </c>
      <c r="L39" s="7" t="str">
        <v/>
      </c>
      <c r="M39" s="7" t="str">
        <v/>
      </c>
      <c r="N39" s="7" t="str">
        <v/>
      </c>
      <c r="O39" s="7" t="str">
        <v/>
      </c>
      <c r="P39" s="7" t="str">
        <v/>
      </c>
      <c r="Q39" s="7" t="str">
        <v/>
      </c>
      <c r="R39" s="7" t="str">
        <v/>
      </c>
      <c r="S39" s="7" t="str">
        <v/>
      </c>
      <c r="T39" s="7" t="str">
        <v/>
      </c>
      <c r="U39" s="7" t="str">
        <v>Totals</v>
      </c>
    </row>
    <row r="40" spans="1:21" ht="15.75" x14ac:dyDescent="0.25">
      <c r="A40" s="2" t="str" cm="1">
        <f t="array" ref="A40:C40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Scott O'Hare</v>
      </c>
      <c r="B40" s="2" t="str">
        <v>Blue</v>
      </c>
      <c r="C40" s="2">
        <v>11.4</v>
      </c>
      <c r="D40" s="2" cm="1">
        <f t="array" aca="1" ref="D40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12</v>
      </c>
      <c r="E40" cm="1">
        <f t="array" aca="1" ref="E40" ca="1">_xlfn.LET(_xlpm.chcp,INDIRECT(ADDRESS(ROW(),COLUMN()-1)),IF(_xlpm.chcp="","",_xlpm.chcp*D3HandicapAllowance))</f>
        <v>12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1" ht="15.75" x14ac:dyDescent="0.25">
      <c r="A41" s="2" t="str" cm="1">
        <f t="array" aca="1" ref="A41" ca="1">_xlfn.LET(_xlpm.name,INDIRECT(ADDRESS(ROW()-1,COLUMN())),IF(_xlpm.name="","",_xlfn.CONCAT(_xlpm.name," Gross")))</f>
        <v>Scott O'Hare Gross</v>
      </c>
      <c r="B41" s="2"/>
      <c r="C41" s="4">
        <v>5</v>
      </c>
      <c r="D41" s="4">
        <v>4</v>
      </c>
      <c r="E41" s="4">
        <v>7</v>
      </c>
      <c r="F41" s="4">
        <v>8</v>
      </c>
      <c r="G41" s="4">
        <v>7</v>
      </c>
      <c r="H41" s="4">
        <v>5</v>
      </c>
      <c r="I41" s="4">
        <v>5</v>
      </c>
      <c r="J41" s="4">
        <v>8</v>
      </c>
      <c r="K41" s="4">
        <v>7</v>
      </c>
      <c r="L41" s="4">
        <v>5</v>
      </c>
      <c r="M41" s="4">
        <v>5</v>
      </c>
      <c r="N41" s="4">
        <v>3</v>
      </c>
      <c r="O41" s="4">
        <v>5</v>
      </c>
      <c r="P41" s="4">
        <v>6</v>
      </c>
      <c r="Q41" s="4">
        <v>6</v>
      </c>
      <c r="R41" s="4">
        <v>5</v>
      </c>
      <c r="S41" s="4">
        <v>4</v>
      </c>
      <c r="T41" s="4">
        <v>7</v>
      </c>
      <c r="U41" s="4">
        <f>SUM(C41:T41)</f>
        <v>102</v>
      </c>
    </row>
    <row r="42" spans="1:21" ht="15.75" x14ac:dyDescent="0.25">
      <c r="A42" s="2" t="str" cm="1">
        <f t="array" aca="1" ref="A42" ca="1">_xlfn.LET(_xlpm.name,INDIRECT(ADDRESS(ROW()-2,COLUMN())),IF(_xlpm.name="","",_xlfn.CONCAT(_xlpm.name," Handicap Strokes")))</f>
        <v>Scott O'Hare Handicap Strokes</v>
      </c>
      <c r="B42" s="2"/>
      <c r="C42" s="4" cm="1">
        <f t="array" aca="1" ref="C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D42" s="4" cm="1">
        <f t="array" aca="1" ref="D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E42" s="4" cm="1">
        <f t="array" aca="1" ref="E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F42" s="4" cm="1">
        <f t="array" aca="1" ref="F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G42" s="4" cm="1">
        <f t="array" aca="1" ref="G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H42" s="4" cm="1">
        <f t="array" aca="1" ref="H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I42" s="4" cm="1">
        <f t="array" aca="1" ref="I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J42" s="4" cm="1">
        <f t="array" aca="1" ref="J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K42" s="4" cm="1">
        <f t="array" aca="1" ref="K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L42" s="4" cm="1">
        <f t="array" aca="1" ref="L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M42" s="4" cm="1">
        <f t="array" aca="1" ref="M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N42" s="4" cm="1">
        <f t="array" aca="1" ref="N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O42" s="4" cm="1">
        <f t="array" aca="1" ref="O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P42" s="4" cm="1">
        <f t="array" aca="1" ref="P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Q42" s="4" cm="1">
        <f t="array" aca="1" ref="Q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R42" s="4" cm="1">
        <f t="array" aca="1" ref="R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S42" s="4" cm="1">
        <f t="array" aca="1" ref="S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T42" s="4" cm="1">
        <f t="array" aca="1" ref="T4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U42" s="4">
        <f ca="1">SUM(C42:T42)</f>
        <v>12</v>
      </c>
    </row>
    <row r="43" spans="1:21" ht="15.75" x14ac:dyDescent="0.25">
      <c r="A43" s="2" t="str" cm="1">
        <f t="array" aca="1" ref="A43" ca="1">_xlfn.LET(_xlpm.name,INDIRECT(ADDRESS(ROW()-3,COLUMN())),IF(_xlpm.name="","",_xlfn.CONCAT(_xlpm.name," Net")))</f>
        <v>Scott O'Hare Net</v>
      </c>
      <c r="B43" s="2"/>
      <c r="C43" s="4" cm="1">
        <f t="array" aca="1" ref="C43" ca="1">_xlfn.LET(_xlpm.r,ROW(),_xlpm.c,COLUMN(),IF(cellRef(_xlpm.r-2,_xlpm.c)&gt;0,cellRef(_xlpm.r-2,_xlpm.c)-cellRef(_xlpm.r-1,_xlpm.c),""))</f>
        <v>4</v>
      </c>
      <c r="D43" s="4" cm="1">
        <f t="array" aca="1" ref="D43" ca="1">_xlfn.LET(_xlpm.r,ROW(),_xlpm.c,COLUMN(),IF(cellRef(_xlpm.r-2,_xlpm.c)&gt;0,cellRef(_xlpm.r-2,_xlpm.c)-cellRef(_xlpm.r-1,_xlpm.c),""))</f>
        <v>4</v>
      </c>
      <c r="E43" s="4" cm="1">
        <f t="array" aca="1" ref="E43" ca="1">_xlfn.LET(_xlpm.r,ROW(),_xlpm.c,COLUMN(),IF(cellRef(_xlpm.r-2,_xlpm.c)&gt;0,cellRef(_xlpm.r-2,_xlpm.c)-cellRef(_xlpm.r-1,_xlpm.c),""))</f>
        <v>7</v>
      </c>
      <c r="F43" s="4" cm="1">
        <f t="array" aca="1" ref="F43" ca="1">_xlfn.LET(_xlpm.r,ROW(),_xlpm.c,COLUMN(),IF(cellRef(_xlpm.r-2,_xlpm.c)&gt;0,cellRef(_xlpm.r-2,_xlpm.c)-cellRef(_xlpm.r-1,_xlpm.c),""))</f>
        <v>7</v>
      </c>
      <c r="G43" s="4" cm="1">
        <f t="array" aca="1" ref="G43" ca="1">_xlfn.LET(_xlpm.r,ROW(),_xlpm.c,COLUMN(),IF(cellRef(_xlpm.r-2,_xlpm.c)&gt;0,cellRef(_xlpm.r-2,_xlpm.c)-cellRef(_xlpm.r-1,_xlpm.c),""))</f>
        <v>6</v>
      </c>
      <c r="H43" s="4" cm="1">
        <f t="array" aca="1" ref="H43" ca="1">_xlfn.LET(_xlpm.r,ROW(),_xlpm.c,COLUMN(),IF(cellRef(_xlpm.r-2,_xlpm.c)&gt;0,cellRef(_xlpm.r-2,_xlpm.c)-cellRef(_xlpm.r-1,_xlpm.c),""))</f>
        <v>5</v>
      </c>
      <c r="I43" s="4" cm="1">
        <f t="array" aca="1" ref="I43" ca="1">_xlfn.LET(_xlpm.r,ROW(),_xlpm.c,COLUMN(),IF(cellRef(_xlpm.r-2,_xlpm.c)&gt;0,cellRef(_xlpm.r-2,_xlpm.c)-cellRef(_xlpm.r-1,_xlpm.c),""))</f>
        <v>4</v>
      </c>
      <c r="J43" s="4" cm="1">
        <f t="array" aca="1" ref="J43" ca="1">_xlfn.LET(_xlpm.r,ROW(),_xlpm.c,COLUMN(),IF(cellRef(_xlpm.r-2,_xlpm.c)&gt;0,cellRef(_xlpm.r-2,_xlpm.c)-cellRef(_xlpm.r-1,_xlpm.c),""))</f>
        <v>7</v>
      </c>
      <c r="K43" s="4" cm="1">
        <f t="array" aca="1" ref="K43" ca="1">_xlfn.LET(_xlpm.r,ROW(),_xlpm.c,COLUMN(),IF(cellRef(_xlpm.r-2,_xlpm.c)&gt;0,cellRef(_xlpm.r-2,_xlpm.c)-cellRef(_xlpm.r-1,_xlpm.c),""))</f>
        <v>6</v>
      </c>
      <c r="L43" s="4" cm="1">
        <f t="array" aca="1" ref="L43" ca="1">_xlfn.LET(_xlpm.r,ROW(),_xlpm.c,COLUMN(),IF(cellRef(_xlpm.r-2,_xlpm.c)&gt;0,cellRef(_xlpm.r-2,_xlpm.c)-cellRef(_xlpm.r-1,_xlpm.c),""))</f>
        <v>5</v>
      </c>
      <c r="M43" s="4" cm="1">
        <f t="array" aca="1" ref="M43" ca="1">_xlfn.LET(_xlpm.r,ROW(),_xlpm.c,COLUMN(),IF(cellRef(_xlpm.r-2,_xlpm.c)&gt;0,cellRef(_xlpm.r-2,_xlpm.c)-cellRef(_xlpm.r-1,_xlpm.c),""))</f>
        <v>4</v>
      </c>
      <c r="N43" s="4" cm="1">
        <f t="array" aca="1" ref="N43" ca="1">_xlfn.LET(_xlpm.r,ROW(),_xlpm.c,COLUMN(),IF(cellRef(_xlpm.r-2,_xlpm.c)&gt;0,cellRef(_xlpm.r-2,_xlpm.c)-cellRef(_xlpm.r-1,_xlpm.c),""))</f>
        <v>3</v>
      </c>
      <c r="O43" s="4" cm="1">
        <f t="array" aca="1" ref="O43" ca="1">_xlfn.LET(_xlpm.r,ROW(),_xlpm.c,COLUMN(),IF(cellRef(_xlpm.r-2,_xlpm.c)&gt;0,cellRef(_xlpm.r-2,_xlpm.c)-cellRef(_xlpm.r-1,_xlpm.c),""))</f>
        <v>4</v>
      </c>
      <c r="P43" s="4" cm="1">
        <f t="array" aca="1" ref="P43" ca="1">_xlfn.LET(_xlpm.r,ROW(),_xlpm.c,COLUMN(),IF(cellRef(_xlpm.r-2,_xlpm.c)&gt;0,cellRef(_xlpm.r-2,_xlpm.c)-cellRef(_xlpm.r-1,_xlpm.c),""))</f>
        <v>5</v>
      </c>
      <c r="Q43" s="4" cm="1">
        <f t="array" aca="1" ref="Q43" ca="1">_xlfn.LET(_xlpm.r,ROW(),_xlpm.c,COLUMN(),IF(cellRef(_xlpm.r-2,_xlpm.c)&gt;0,cellRef(_xlpm.r-2,_xlpm.c)-cellRef(_xlpm.r-1,_xlpm.c),""))</f>
        <v>5</v>
      </c>
      <c r="R43" s="4" cm="1">
        <f t="array" aca="1" ref="R43" ca="1">_xlfn.LET(_xlpm.r,ROW(),_xlpm.c,COLUMN(),IF(cellRef(_xlpm.r-2,_xlpm.c)&gt;0,cellRef(_xlpm.r-2,_xlpm.c)-cellRef(_xlpm.r-1,_xlpm.c),""))</f>
        <v>4</v>
      </c>
      <c r="S43" s="4" cm="1">
        <f t="array" aca="1" ref="S43" ca="1">_xlfn.LET(_xlpm.r,ROW(),_xlpm.c,COLUMN(),IF(cellRef(_xlpm.r-2,_xlpm.c)&gt;0,cellRef(_xlpm.r-2,_xlpm.c)-cellRef(_xlpm.r-1,_xlpm.c),""))</f>
        <v>4</v>
      </c>
      <c r="T43" s="4" cm="1">
        <f t="array" aca="1" ref="T43" ca="1">_xlfn.LET(_xlpm.r,ROW(),_xlpm.c,COLUMN(),IF(cellRef(_xlpm.r-2,_xlpm.c)&gt;0,cellRef(_xlpm.r-2,_xlpm.c)-cellRef(_xlpm.r-1,_xlpm.c),""))</f>
        <v>6</v>
      </c>
      <c r="U43" s="4">
        <f ca="1">SUM(C43:T43)</f>
        <v>90</v>
      </c>
    </row>
    <row r="44" spans="1:21" ht="15.75" x14ac:dyDescent="0.25">
      <c r="A44" s="2"/>
      <c r="B44" s="2"/>
      <c r="C44" s="7"/>
      <c r="D44" s="8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5"/>
    </row>
    <row r="45" spans="1:21" ht="31.5" x14ac:dyDescent="0.25">
      <c r="A45" s="7" t="str" cm="1">
        <f t="array" ref="A45:U45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45" s="7" t="str">
        <v>Tee</v>
      </c>
      <c r="C45" s="7" t="str">
        <v>Index</v>
      </c>
      <c r="D45" s="12" t="str">
        <v>Course
HCP</v>
      </c>
      <c r="E45" s="7" t="str">
        <v>Allow</v>
      </c>
      <c r="F45" s="8" t="str">
        <v/>
      </c>
      <c r="G45" s="7" t="str">
        <v/>
      </c>
      <c r="H45" s="7" t="str">
        <v/>
      </c>
      <c r="I45" s="7" t="str">
        <v/>
      </c>
      <c r="J45" s="7" t="str">
        <v/>
      </c>
      <c r="K45" s="7" t="str">
        <v/>
      </c>
      <c r="L45" s="7" t="str">
        <v/>
      </c>
      <c r="M45" s="7" t="str">
        <v/>
      </c>
      <c r="N45" s="7" t="str">
        <v/>
      </c>
      <c r="O45" s="7" t="str">
        <v/>
      </c>
      <c r="P45" s="7" t="str">
        <v/>
      </c>
      <c r="Q45" s="7" t="str">
        <v/>
      </c>
      <c r="R45" s="7" t="str">
        <v/>
      </c>
      <c r="S45" s="7" t="str">
        <v/>
      </c>
      <c r="T45" s="7" t="str">
        <v/>
      </c>
      <c r="U45" s="7" t="str">
        <v>Totals</v>
      </c>
    </row>
    <row r="46" spans="1:21" ht="15.75" x14ac:dyDescent="0.25">
      <c r="A46" s="2" t="str" cm="1">
        <f t="array" ref="A46:C46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Jerry Ohu</v>
      </c>
      <c r="B46" s="2" t="str">
        <v>Blue</v>
      </c>
      <c r="C46" s="2">
        <v>16.399999999999999</v>
      </c>
      <c r="D46" s="2" cm="1">
        <f t="array" aca="1" ref="D46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18</v>
      </c>
      <c r="E46" cm="1">
        <f t="array" aca="1" ref="E46" ca="1">_xlfn.LET(_xlpm.chcp,INDIRECT(ADDRESS(ROW(),COLUMN()-1)),IF(_xlpm.chcp="","",_xlpm.chcp*D3HandicapAllowance))</f>
        <v>18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1" ht="15.75" x14ac:dyDescent="0.25">
      <c r="A47" s="2" t="str" cm="1">
        <f t="array" aca="1" ref="A47" ca="1">_xlfn.LET(_xlpm.name,INDIRECT(ADDRESS(ROW()-1,COLUMN())),IF(_xlpm.name="","",_xlfn.CONCAT(_xlpm.name," Gross")))</f>
        <v>Jerry Ohu Gross</v>
      </c>
      <c r="B47" s="2"/>
      <c r="C47" s="4">
        <v>6</v>
      </c>
      <c r="D47" s="4">
        <v>3</v>
      </c>
      <c r="E47" s="4">
        <v>6</v>
      </c>
      <c r="F47" s="4">
        <v>6</v>
      </c>
      <c r="G47" s="4">
        <v>4</v>
      </c>
      <c r="H47" s="4">
        <v>5</v>
      </c>
      <c r="I47" s="4">
        <v>3</v>
      </c>
      <c r="J47" s="4">
        <v>5</v>
      </c>
      <c r="K47" s="4">
        <v>5</v>
      </c>
      <c r="L47" s="4">
        <v>5</v>
      </c>
      <c r="M47" s="4">
        <v>6</v>
      </c>
      <c r="N47" s="4">
        <v>4</v>
      </c>
      <c r="O47" s="4">
        <v>10</v>
      </c>
      <c r="P47" s="4">
        <v>7</v>
      </c>
      <c r="Q47" s="4">
        <v>7</v>
      </c>
      <c r="R47" s="4">
        <v>6</v>
      </c>
      <c r="S47" s="4">
        <v>3</v>
      </c>
      <c r="T47" s="4">
        <v>7</v>
      </c>
      <c r="U47" s="4">
        <f>SUM(C47:T47)</f>
        <v>98</v>
      </c>
    </row>
    <row r="48" spans="1:21" ht="16.5" customHeight="1" x14ac:dyDescent="0.25">
      <c r="A48" s="2" t="str" cm="1">
        <f t="array" aca="1" ref="A48" ca="1">_xlfn.LET(_xlpm.name,INDIRECT(ADDRESS(ROW()-2,COLUMN())),IF(_xlpm.name="","",_xlfn.CONCAT(_xlpm.name," Handicap Strokes")))</f>
        <v>Jerry Ohu Handicap Strokes</v>
      </c>
      <c r="B48" s="2"/>
      <c r="C48" s="4" cm="1">
        <f t="array" aca="1" ref="C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D48" s="4" cm="1">
        <f t="array" aca="1" ref="D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E48" s="4" cm="1">
        <f t="array" aca="1" ref="E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F48" s="4" cm="1">
        <f t="array" aca="1" ref="F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G48" s="4" cm="1">
        <f t="array" aca="1" ref="G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H48" s="4" cm="1">
        <f t="array" aca="1" ref="H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I48" s="4" cm="1">
        <f t="array" aca="1" ref="I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J48" s="4" cm="1">
        <f t="array" aca="1" ref="J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K48" s="4" cm="1">
        <f t="array" aca="1" ref="K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L48" s="4" cm="1">
        <f t="array" aca="1" ref="L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M48" s="4" cm="1">
        <f t="array" aca="1" ref="M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N48" s="4" cm="1">
        <f t="array" aca="1" ref="N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O48" s="4" cm="1">
        <f t="array" aca="1" ref="O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P48" s="4" cm="1">
        <f t="array" aca="1" ref="P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Q48" s="4" cm="1">
        <f t="array" aca="1" ref="Q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R48" s="4" cm="1">
        <f t="array" aca="1" ref="R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S48" s="4" cm="1">
        <f t="array" aca="1" ref="S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T48" s="4" cm="1">
        <f t="array" aca="1" ref="T4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U48" s="4">
        <f ca="1">SUM(C48:T48)</f>
        <v>18</v>
      </c>
    </row>
    <row r="49" spans="1:21" ht="15.75" x14ac:dyDescent="0.25">
      <c r="A49" s="2" t="str" cm="1">
        <f t="array" aca="1" ref="A49" ca="1">_xlfn.LET(_xlpm.name,INDIRECT(ADDRESS(ROW()-3,COLUMN())),IF(_xlpm.name="","",_xlfn.CONCAT(_xlpm.name," Net")))</f>
        <v>Jerry Ohu Net</v>
      </c>
      <c r="B49" s="2"/>
      <c r="C49" s="4" cm="1">
        <f t="array" aca="1" ref="C49" ca="1">_xlfn.LET(_xlpm.r,ROW(),_xlpm.c,COLUMN(),IF(cellRef(_xlpm.r-2,_xlpm.c)&gt;0,cellRef(_xlpm.r-2,_xlpm.c)-cellRef(_xlpm.r-1,_xlpm.c),""))</f>
        <v>5</v>
      </c>
      <c r="D49" s="4" cm="1">
        <f t="array" aca="1" ref="D49" ca="1">_xlfn.LET(_xlpm.r,ROW(),_xlpm.c,COLUMN(),IF(cellRef(_xlpm.r-2,_xlpm.c)&gt;0,cellRef(_xlpm.r-2,_xlpm.c)-cellRef(_xlpm.r-1,_xlpm.c),""))</f>
        <v>2</v>
      </c>
      <c r="E49" s="4" cm="1">
        <f t="array" aca="1" ref="E49" ca="1">_xlfn.LET(_xlpm.r,ROW(),_xlpm.c,COLUMN(),IF(cellRef(_xlpm.r-2,_xlpm.c)&gt;0,cellRef(_xlpm.r-2,_xlpm.c)-cellRef(_xlpm.r-1,_xlpm.c),""))</f>
        <v>5</v>
      </c>
      <c r="F49" s="4" cm="1">
        <f t="array" aca="1" ref="F49" ca="1">_xlfn.LET(_xlpm.r,ROW(),_xlpm.c,COLUMN(),IF(cellRef(_xlpm.r-2,_xlpm.c)&gt;0,cellRef(_xlpm.r-2,_xlpm.c)-cellRef(_xlpm.r-1,_xlpm.c),""))</f>
        <v>5</v>
      </c>
      <c r="G49" s="4" cm="1">
        <f t="array" aca="1" ref="G49" ca="1">_xlfn.LET(_xlpm.r,ROW(),_xlpm.c,COLUMN(),IF(cellRef(_xlpm.r-2,_xlpm.c)&gt;0,cellRef(_xlpm.r-2,_xlpm.c)-cellRef(_xlpm.r-1,_xlpm.c),""))</f>
        <v>3</v>
      </c>
      <c r="H49" s="4" cm="1">
        <f t="array" aca="1" ref="H49" ca="1">_xlfn.LET(_xlpm.r,ROW(),_xlpm.c,COLUMN(),IF(cellRef(_xlpm.r-2,_xlpm.c)&gt;0,cellRef(_xlpm.r-2,_xlpm.c)-cellRef(_xlpm.r-1,_xlpm.c),""))</f>
        <v>4</v>
      </c>
      <c r="I49" s="4" cm="1">
        <f t="array" aca="1" ref="I49" ca="1">_xlfn.LET(_xlpm.r,ROW(),_xlpm.c,COLUMN(),IF(cellRef(_xlpm.r-2,_xlpm.c)&gt;0,cellRef(_xlpm.r-2,_xlpm.c)-cellRef(_xlpm.r-1,_xlpm.c),""))</f>
        <v>2</v>
      </c>
      <c r="J49" s="4" cm="1">
        <f t="array" aca="1" ref="J49" ca="1">_xlfn.LET(_xlpm.r,ROW(),_xlpm.c,COLUMN(),IF(cellRef(_xlpm.r-2,_xlpm.c)&gt;0,cellRef(_xlpm.r-2,_xlpm.c)-cellRef(_xlpm.r-1,_xlpm.c),""))</f>
        <v>4</v>
      </c>
      <c r="K49" s="4" cm="1">
        <f t="array" aca="1" ref="K49" ca="1">_xlfn.LET(_xlpm.r,ROW(),_xlpm.c,COLUMN(),IF(cellRef(_xlpm.r-2,_xlpm.c)&gt;0,cellRef(_xlpm.r-2,_xlpm.c)-cellRef(_xlpm.r-1,_xlpm.c),""))</f>
        <v>4</v>
      </c>
      <c r="L49" s="4" cm="1">
        <f t="array" aca="1" ref="L49" ca="1">_xlfn.LET(_xlpm.r,ROW(),_xlpm.c,COLUMN(),IF(cellRef(_xlpm.r-2,_xlpm.c)&gt;0,cellRef(_xlpm.r-2,_xlpm.c)-cellRef(_xlpm.r-1,_xlpm.c),""))</f>
        <v>4</v>
      </c>
      <c r="M49" s="4" cm="1">
        <f t="array" aca="1" ref="M49" ca="1">_xlfn.LET(_xlpm.r,ROW(),_xlpm.c,COLUMN(),IF(cellRef(_xlpm.r-2,_xlpm.c)&gt;0,cellRef(_xlpm.r-2,_xlpm.c)-cellRef(_xlpm.r-1,_xlpm.c),""))</f>
        <v>5</v>
      </c>
      <c r="N49" s="4" cm="1">
        <f t="array" aca="1" ref="N49" ca="1">_xlfn.LET(_xlpm.r,ROW(),_xlpm.c,COLUMN(),IF(cellRef(_xlpm.r-2,_xlpm.c)&gt;0,cellRef(_xlpm.r-2,_xlpm.c)-cellRef(_xlpm.r-1,_xlpm.c),""))</f>
        <v>3</v>
      </c>
      <c r="O49" s="4" cm="1">
        <f t="array" aca="1" ref="O49" ca="1">_xlfn.LET(_xlpm.r,ROW(),_xlpm.c,COLUMN(),IF(cellRef(_xlpm.r-2,_xlpm.c)&gt;0,cellRef(_xlpm.r-2,_xlpm.c)-cellRef(_xlpm.r-1,_xlpm.c),""))</f>
        <v>9</v>
      </c>
      <c r="P49" s="4" cm="1">
        <f t="array" aca="1" ref="P49" ca="1">_xlfn.LET(_xlpm.r,ROW(),_xlpm.c,COLUMN(),IF(cellRef(_xlpm.r-2,_xlpm.c)&gt;0,cellRef(_xlpm.r-2,_xlpm.c)-cellRef(_xlpm.r-1,_xlpm.c),""))</f>
        <v>6</v>
      </c>
      <c r="Q49" s="4" cm="1">
        <f t="array" aca="1" ref="Q49" ca="1">_xlfn.LET(_xlpm.r,ROW(),_xlpm.c,COLUMN(),IF(cellRef(_xlpm.r-2,_xlpm.c)&gt;0,cellRef(_xlpm.r-2,_xlpm.c)-cellRef(_xlpm.r-1,_xlpm.c),""))</f>
        <v>6</v>
      </c>
      <c r="R49" s="4" cm="1">
        <f t="array" aca="1" ref="R49" ca="1">_xlfn.LET(_xlpm.r,ROW(),_xlpm.c,COLUMN(),IF(cellRef(_xlpm.r-2,_xlpm.c)&gt;0,cellRef(_xlpm.r-2,_xlpm.c)-cellRef(_xlpm.r-1,_xlpm.c),""))</f>
        <v>5</v>
      </c>
      <c r="S49" s="4" cm="1">
        <f t="array" aca="1" ref="S49" ca="1">_xlfn.LET(_xlpm.r,ROW(),_xlpm.c,COLUMN(),IF(cellRef(_xlpm.r-2,_xlpm.c)&gt;0,cellRef(_xlpm.r-2,_xlpm.c)-cellRef(_xlpm.r-1,_xlpm.c),""))</f>
        <v>2</v>
      </c>
      <c r="T49" s="4" cm="1">
        <f t="array" aca="1" ref="T49" ca="1">_xlfn.LET(_xlpm.r,ROW(),_xlpm.c,COLUMN(),IF(cellRef(_xlpm.r-2,_xlpm.c)&gt;0,cellRef(_xlpm.r-2,_xlpm.c)-cellRef(_xlpm.r-1,_xlpm.c),""))</f>
        <v>6</v>
      </c>
      <c r="U49" s="4">
        <f ca="1">SUM(C49:T49)</f>
        <v>80</v>
      </c>
    </row>
    <row r="50" spans="1:21" ht="15.75" x14ac:dyDescent="0.25">
      <c r="A50" s="2"/>
      <c r="B50" s="2"/>
      <c r="C50" s="7"/>
      <c r="D50" s="8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5"/>
    </row>
    <row r="51" spans="1:21" ht="31.5" x14ac:dyDescent="0.25">
      <c r="A51" s="7" t="str" cm="1">
        <f t="array" ref="A51:U51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51" s="7" t="str">
        <v>Tee</v>
      </c>
      <c r="C51" s="7" t="str">
        <v>Index</v>
      </c>
      <c r="D51" s="12" t="str">
        <v>Course
HCP</v>
      </c>
      <c r="E51" s="7" t="str">
        <v>Allow</v>
      </c>
      <c r="F51" s="8" t="str">
        <v/>
      </c>
      <c r="G51" s="7" t="str">
        <v/>
      </c>
      <c r="H51" s="7" t="str">
        <v/>
      </c>
      <c r="I51" s="7" t="str">
        <v/>
      </c>
      <c r="J51" s="7" t="str">
        <v/>
      </c>
      <c r="K51" s="7" t="str">
        <v/>
      </c>
      <c r="L51" s="7" t="str">
        <v/>
      </c>
      <c r="M51" s="7" t="str">
        <v/>
      </c>
      <c r="N51" s="7" t="str">
        <v/>
      </c>
      <c r="O51" s="7" t="str">
        <v/>
      </c>
      <c r="P51" s="7" t="str">
        <v/>
      </c>
      <c r="Q51" s="7" t="str">
        <v/>
      </c>
      <c r="R51" s="7" t="str">
        <v/>
      </c>
      <c r="S51" s="7" t="str">
        <v/>
      </c>
      <c r="T51" s="7" t="str">
        <v/>
      </c>
      <c r="U51" s="7" t="str">
        <v>Totals</v>
      </c>
    </row>
    <row r="52" spans="1:21" ht="15.75" x14ac:dyDescent="0.25">
      <c r="A52" s="2" t="str" cm="1">
        <f t="array" ref="A52:C52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Chris Cortenez</v>
      </c>
      <c r="B52" s="2" t="str">
        <v>Blue</v>
      </c>
      <c r="C52" s="2">
        <v>12.2</v>
      </c>
      <c r="D52" s="2" cm="1">
        <f t="array" aca="1" ref="D52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13</v>
      </c>
      <c r="E52" cm="1">
        <f t="array" aca="1" ref="E52" ca="1">_xlfn.LET(_xlpm.chcp,INDIRECT(ADDRESS(ROW(),COLUMN()-1)),IF(_xlpm.chcp="","",_xlpm.chcp*D3HandicapAllowance))</f>
        <v>13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1" ht="15.75" x14ac:dyDescent="0.25">
      <c r="A53" s="2" t="str" cm="1">
        <f t="array" aca="1" ref="A53" ca="1">_xlfn.LET(_xlpm.name,INDIRECT(ADDRESS(ROW()-1,COLUMN())),IF(_xlpm.name="","",_xlfn.CONCAT(_xlpm.name," Gross")))</f>
        <v>Chris Cortenez Gross</v>
      </c>
      <c r="B53" s="2"/>
      <c r="C53" s="4">
        <v>5</v>
      </c>
      <c r="D53" s="4">
        <v>3</v>
      </c>
      <c r="E53" s="4">
        <v>5</v>
      </c>
      <c r="F53" s="4">
        <v>8</v>
      </c>
      <c r="G53" s="4">
        <v>4</v>
      </c>
      <c r="H53" s="4">
        <v>4</v>
      </c>
      <c r="I53" s="4">
        <v>4</v>
      </c>
      <c r="J53" s="4">
        <v>6</v>
      </c>
      <c r="K53" s="4">
        <v>5</v>
      </c>
      <c r="L53" s="4">
        <v>5</v>
      </c>
      <c r="M53" s="4">
        <v>6</v>
      </c>
      <c r="N53" s="4">
        <v>5</v>
      </c>
      <c r="O53" s="4">
        <v>6</v>
      </c>
      <c r="P53" s="4">
        <v>7</v>
      </c>
      <c r="Q53" s="4">
        <v>5</v>
      </c>
      <c r="R53" s="4">
        <v>5</v>
      </c>
      <c r="S53" s="4">
        <v>3</v>
      </c>
      <c r="T53" s="4">
        <v>7</v>
      </c>
      <c r="U53" s="4">
        <f>SUM(C53:T53)</f>
        <v>93</v>
      </c>
    </row>
    <row r="54" spans="1:21" ht="16.5" customHeight="1" x14ac:dyDescent="0.25">
      <c r="A54" s="2" t="str" cm="1">
        <f t="array" aca="1" ref="A54" ca="1">_xlfn.LET(_xlpm.name,INDIRECT(ADDRESS(ROW()-2,COLUMN())),IF(_xlpm.name="","",_xlfn.CONCAT(_xlpm.name," Handicap Strokes")))</f>
        <v>Chris Cortenez Handicap Strokes</v>
      </c>
      <c r="B54" s="2"/>
      <c r="C54" s="4" cm="1">
        <f t="array" aca="1" ref="C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D54" s="4" cm="1">
        <f t="array" aca="1" ref="D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E54" s="4" cm="1">
        <f t="array" aca="1" ref="E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F54" s="4" cm="1">
        <f t="array" aca="1" ref="F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G54" s="4" cm="1">
        <f t="array" aca="1" ref="G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H54" s="4" cm="1">
        <f t="array" aca="1" ref="H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I54" s="4" cm="1">
        <f t="array" aca="1" ref="I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J54" s="4" cm="1">
        <f t="array" aca="1" ref="J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K54" s="4" cm="1">
        <f t="array" aca="1" ref="K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L54" s="4" cm="1">
        <f t="array" aca="1" ref="L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M54" s="4" cm="1">
        <f t="array" aca="1" ref="M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N54" s="4" cm="1">
        <f t="array" aca="1" ref="N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O54" s="4" cm="1">
        <f t="array" aca="1" ref="O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P54" s="4" cm="1">
        <f t="array" aca="1" ref="P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Q54" s="4" cm="1">
        <f t="array" aca="1" ref="Q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R54" s="4" cm="1">
        <f t="array" aca="1" ref="R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S54" s="4" cm="1">
        <f t="array" aca="1" ref="S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T54" s="4" cm="1">
        <f t="array" aca="1" ref="T5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U54" s="4">
        <f ca="1">SUM(C54:T54)</f>
        <v>13</v>
      </c>
    </row>
    <row r="55" spans="1:21" ht="15.75" x14ac:dyDescent="0.25">
      <c r="A55" s="2" t="str" cm="1">
        <f t="array" aca="1" ref="A55" ca="1">_xlfn.LET(_xlpm.name,INDIRECT(ADDRESS(ROW()-3,COLUMN())),IF(_xlpm.name="","",_xlfn.CONCAT(_xlpm.name," Net")))</f>
        <v>Chris Cortenez Net</v>
      </c>
      <c r="B55" s="2"/>
      <c r="C55" s="4" cm="1">
        <f t="array" aca="1" ref="C55" ca="1">_xlfn.LET(_xlpm.r,ROW(),_xlpm.c,COLUMN(),IF(cellRef(_xlpm.r-2,_xlpm.c)&gt;0,cellRef(_xlpm.r-2,_xlpm.c)-cellRef(_xlpm.r-1,_xlpm.c),""))</f>
        <v>4</v>
      </c>
      <c r="D55" s="4" cm="1">
        <f t="array" aca="1" ref="D55" ca="1">_xlfn.LET(_xlpm.r,ROW(),_xlpm.c,COLUMN(),IF(cellRef(_xlpm.r-2,_xlpm.c)&gt;0,cellRef(_xlpm.r-2,_xlpm.c)-cellRef(_xlpm.r-1,_xlpm.c),""))</f>
        <v>3</v>
      </c>
      <c r="E55" s="4" cm="1">
        <f t="array" aca="1" ref="E55" ca="1">_xlfn.LET(_xlpm.r,ROW(),_xlpm.c,COLUMN(),IF(cellRef(_xlpm.r-2,_xlpm.c)&gt;0,cellRef(_xlpm.r-2,_xlpm.c)-cellRef(_xlpm.r-1,_xlpm.c),""))</f>
        <v>4</v>
      </c>
      <c r="F55" s="4" cm="1">
        <f t="array" aca="1" ref="F55" ca="1">_xlfn.LET(_xlpm.r,ROW(),_xlpm.c,COLUMN(),IF(cellRef(_xlpm.r-2,_xlpm.c)&gt;0,cellRef(_xlpm.r-2,_xlpm.c)-cellRef(_xlpm.r-1,_xlpm.c),""))</f>
        <v>7</v>
      </c>
      <c r="G55" s="4" cm="1">
        <f t="array" aca="1" ref="G55" ca="1">_xlfn.LET(_xlpm.r,ROW(),_xlpm.c,COLUMN(),IF(cellRef(_xlpm.r-2,_xlpm.c)&gt;0,cellRef(_xlpm.r-2,_xlpm.c)-cellRef(_xlpm.r-1,_xlpm.c),""))</f>
        <v>3</v>
      </c>
      <c r="H55" s="4" cm="1">
        <f t="array" aca="1" ref="H55" ca="1">_xlfn.LET(_xlpm.r,ROW(),_xlpm.c,COLUMN(),IF(cellRef(_xlpm.r-2,_xlpm.c)&gt;0,cellRef(_xlpm.r-2,_xlpm.c)-cellRef(_xlpm.r-1,_xlpm.c),""))</f>
        <v>4</v>
      </c>
      <c r="I55" s="4" cm="1">
        <f t="array" aca="1" ref="I55" ca="1">_xlfn.LET(_xlpm.r,ROW(),_xlpm.c,COLUMN(),IF(cellRef(_xlpm.r-2,_xlpm.c)&gt;0,cellRef(_xlpm.r-2,_xlpm.c)-cellRef(_xlpm.r-1,_xlpm.c),""))</f>
        <v>3</v>
      </c>
      <c r="J55" s="4" cm="1">
        <f t="array" aca="1" ref="J55" ca="1">_xlfn.LET(_xlpm.r,ROW(),_xlpm.c,COLUMN(),IF(cellRef(_xlpm.r-2,_xlpm.c)&gt;0,cellRef(_xlpm.r-2,_xlpm.c)-cellRef(_xlpm.r-1,_xlpm.c),""))</f>
        <v>5</v>
      </c>
      <c r="K55" s="4" cm="1">
        <f t="array" aca="1" ref="K55" ca="1">_xlfn.LET(_xlpm.r,ROW(),_xlpm.c,COLUMN(),IF(cellRef(_xlpm.r-2,_xlpm.c)&gt;0,cellRef(_xlpm.r-2,_xlpm.c)-cellRef(_xlpm.r-1,_xlpm.c),""))</f>
        <v>4</v>
      </c>
      <c r="L55" s="4" cm="1">
        <f t="array" aca="1" ref="L55" ca="1">_xlfn.LET(_xlpm.r,ROW(),_xlpm.c,COLUMN(),IF(cellRef(_xlpm.r-2,_xlpm.c)&gt;0,cellRef(_xlpm.r-2,_xlpm.c)-cellRef(_xlpm.r-1,_xlpm.c),""))</f>
        <v>5</v>
      </c>
      <c r="M55" s="4" cm="1">
        <f t="array" aca="1" ref="M55" ca="1">_xlfn.LET(_xlpm.r,ROW(),_xlpm.c,COLUMN(),IF(cellRef(_xlpm.r-2,_xlpm.c)&gt;0,cellRef(_xlpm.r-2,_xlpm.c)-cellRef(_xlpm.r-1,_xlpm.c),""))</f>
        <v>5</v>
      </c>
      <c r="N55" s="4" cm="1">
        <f t="array" aca="1" ref="N55" ca="1">_xlfn.LET(_xlpm.r,ROW(),_xlpm.c,COLUMN(),IF(cellRef(_xlpm.r-2,_xlpm.c)&gt;0,cellRef(_xlpm.r-2,_xlpm.c)-cellRef(_xlpm.r-1,_xlpm.c),""))</f>
        <v>5</v>
      </c>
      <c r="O55" s="4" cm="1">
        <f t="array" aca="1" ref="O55" ca="1">_xlfn.LET(_xlpm.r,ROW(),_xlpm.c,COLUMN(),IF(cellRef(_xlpm.r-2,_xlpm.c)&gt;0,cellRef(_xlpm.r-2,_xlpm.c)-cellRef(_xlpm.r-1,_xlpm.c),""))</f>
        <v>5</v>
      </c>
      <c r="P55" s="4" cm="1">
        <f t="array" aca="1" ref="P55" ca="1">_xlfn.LET(_xlpm.r,ROW(),_xlpm.c,COLUMN(),IF(cellRef(_xlpm.r-2,_xlpm.c)&gt;0,cellRef(_xlpm.r-2,_xlpm.c)-cellRef(_xlpm.r-1,_xlpm.c),""))</f>
        <v>6</v>
      </c>
      <c r="Q55" s="4" cm="1">
        <f t="array" aca="1" ref="Q55" ca="1">_xlfn.LET(_xlpm.r,ROW(),_xlpm.c,COLUMN(),IF(cellRef(_xlpm.r-2,_xlpm.c)&gt;0,cellRef(_xlpm.r-2,_xlpm.c)-cellRef(_xlpm.r-1,_xlpm.c),""))</f>
        <v>4</v>
      </c>
      <c r="R55" s="4" cm="1">
        <f t="array" aca="1" ref="R55" ca="1">_xlfn.LET(_xlpm.r,ROW(),_xlpm.c,COLUMN(),IF(cellRef(_xlpm.r-2,_xlpm.c)&gt;0,cellRef(_xlpm.r-2,_xlpm.c)-cellRef(_xlpm.r-1,_xlpm.c),""))</f>
        <v>4</v>
      </c>
      <c r="S55" s="4" cm="1">
        <f t="array" aca="1" ref="S55" ca="1">_xlfn.LET(_xlpm.r,ROW(),_xlpm.c,COLUMN(),IF(cellRef(_xlpm.r-2,_xlpm.c)&gt;0,cellRef(_xlpm.r-2,_xlpm.c)-cellRef(_xlpm.r-1,_xlpm.c),""))</f>
        <v>3</v>
      </c>
      <c r="T55" s="4" cm="1">
        <f t="array" aca="1" ref="T55" ca="1">_xlfn.LET(_xlpm.r,ROW(),_xlpm.c,COLUMN(),IF(cellRef(_xlpm.r-2,_xlpm.c)&gt;0,cellRef(_xlpm.r-2,_xlpm.c)-cellRef(_xlpm.r-1,_xlpm.c),""))</f>
        <v>6</v>
      </c>
      <c r="U55" s="4">
        <f ca="1">SUM(C55:T55)</f>
        <v>80</v>
      </c>
    </row>
    <row r="56" spans="1:21" ht="15.75" x14ac:dyDescent="0.25">
      <c r="A56" s="2"/>
      <c r="B56" s="2"/>
      <c r="C56" s="7"/>
      <c r="D56" s="8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5"/>
    </row>
    <row r="57" spans="1:21" ht="31.5" x14ac:dyDescent="0.25">
      <c r="A57" s="7" t="str" cm="1">
        <f t="array" ref="A57:U57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57" s="7" t="str">
        <v>Tee</v>
      </c>
      <c r="C57" s="7" t="str">
        <v>Index</v>
      </c>
      <c r="D57" s="12" t="str">
        <v>Course
HCP</v>
      </c>
      <c r="E57" s="7" t="str">
        <v>Allow</v>
      </c>
      <c r="F57" s="8" t="str">
        <v/>
      </c>
      <c r="G57" s="7" t="str">
        <v/>
      </c>
      <c r="H57" s="7" t="str">
        <v/>
      </c>
      <c r="I57" s="7" t="str">
        <v/>
      </c>
      <c r="J57" s="7" t="str">
        <v/>
      </c>
      <c r="K57" s="7" t="str">
        <v/>
      </c>
      <c r="L57" s="7" t="str">
        <v/>
      </c>
      <c r="M57" s="7" t="str">
        <v/>
      </c>
      <c r="N57" s="7" t="str">
        <v/>
      </c>
      <c r="O57" s="7" t="str">
        <v/>
      </c>
      <c r="P57" s="7" t="str">
        <v/>
      </c>
      <c r="Q57" s="7" t="str">
        <v/>
      </c>
      <c r="R57" s="7" t="str">
        <v/>
      </c>
      <c r="S57" s="7" t="str">
        <v/>
      </c>
      <c r="T57" s="7" t="str">
        <v/>
      </c>
      <c r="U57" s="7" t="str">
        <v>Totals</v>
      </c>
    </row>
    <row r="58" spans="1:21" ht="15.75" x14ac:dyDescent="0.25">
      <c r="A58" s="2" t="str" cm="1">
        <f t="array" ref="A58:C58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Vicki Hubbard</v>
      </c>
      <c r="B58" s="2" t="str">
        <v>Gold</v>
      </c>
      <c r="C58" s="2">
        <v>32.4</v>
      </c>
      <c r="D58" s="2" cm="1">
        <f t="array" aca="1" ref="D58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34</v>
      </c>
      <c r="E58" cm="1">
        <f t="array" aca="1" ref="E58" ca="1">_xlfn.LET(_xlpm.chcp,INDIRECT(ADDRESS(ROW(),COLUMN()-1)),IF(_xlpm.chcp="","",_xlpm.chcp*D3HandicapAllowance))</f>
        <v>34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1" ht="15.75" x14ac:dyDescent="0.25">
      <c r="A59" s="2" t="str" cm="1">
        <f t="array" aca="1" ref="A59" ca="1">_xlfn.LET(_xlpm.name,INDIRECT(ADDRESS(ROW()-1,COLUMN())),IF(_xlpm.name="","",_xlfn.CONCAT(_xlpm.name," Gross")))</f>
        <v>Vicki Hubbard Gross</v>
      </c>
      <c r="B59" s="2"/>
      <c r="C59" s="4">
        <v>8</v>
      </c>
      <c r="D59" s="4">
        <v>3</v>
      </c>
      <c r="E59" s="4">
        <v>6</v>
      </c>
      <c r="F59" s="4">
        <v>6</v>
      </c>
      <c r="G59" s="4">
        <v>10</v>
      </c>
      <c r="H59" s="4">
        <v>5</v>
      </c>
      <c r="I59" s="4">
        <v>5</v>
      </c>
      <c r="J59" s="4">
        <v>7</v>
      </c>
      <c r="K59" s="4">
        <v>6</v>
      </c>
      <c r="L59" s="4">
        <v>6</v>
      </c>
      <c r="M59" s="4">
        <v>5</v>
      </c>
      <c r="N59" s="4">
        <v>4</v>
      </c>
      <c r="O59" s="4">
        <v>7</v>
      </c>
      <c r="P59" s="4">
        <v>7</v>
      </c>
      <c r="Q59" s="4">
        <v>7</v>
      </c>
      <c r="R59" s="4">
        <v>7</v>
      </c>
      <c r="S59" s="4">
        <v>6</v>
      </c>
      <c r="T59" s="4">
        <v>7</v>
      </c>
      <c r="U59" s="4">
        <f>SUM(C59:T59)</f>
        <v>112</v>
      </c>
    </row>
    <row r="60" spans="1:21" ht="16.5" customHeight="1" x14ac:dyDescent="0.25">
      <c r="A60" s="2" t="str" cm="1">
        <f t="array" aca="1" ref="A60" ca="1">_xlfn.LET(_xlpm.name,INDIRECT(ADDRESS(ROW()-2,COLUMN())),IF(_xlpm.name="","",_xlfn.CONCAT(_xlpm.name," Handicap Strokes")))</f>
        <v>Vicki Hubbard Handicap Strokes</v>
      </c>
      <c r="B60" s="2"/>
      <c r="C60" s="4" cm="1">
        <f t="array" aca="1" ref="C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D60" s="4" cm="1">
        <f t="array" aca="1" ref="D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E60" s="4" cm="1">
        <f t="array" aca="1" ref="E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F60" s="4" cm="1">
        <f t="array" aca="1" ref="F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G60" s="4" cm="1">
        <f t="array" aca="1" ref="G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H60" s="4" cm="1">
        <f t="array" aca="1" ref="H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I60" s="4" cm="1">
        <f t="array" aca="1" ref="I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J60" s="4" cm="1">
        <f t="array" aca="1" ref="J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K60" s="4" cm="1">
        <f t="array" aca="1" ref="K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L60" s="4" cm="1">
        <f t="array" aca="1" ref="L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M60" s="4" cm="1">
        <f t="array" aca="1" ref="M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N60" s="4" cm="1">
        <f t="array" aca="1" ref="N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O60" s="4" cm="1">
        <f t="array" aca="1" ref="O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P60" s="4" cm="1">
        <f t="array" aca="1" ref="P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Q60" s="4" cm="1">
        <f t="array" aca="1" ref="Q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R60" s="4" cm="1">
        <f t="array" aca="1" ref="R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S60" s="4" cm="1">
        <f t="array" aca="1" ref="S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T60" s="4" cm="1">
        <f t="array" aca="1" ref="T60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U60" s="4">
        <f ca="1">SUM(C60:T60)</f>
        <v>34</v>
      </c>
    </row>
    <row r="61" spans="1:21" ht="15.75" x14ac:dyDescent="0.25">
      <c r="A61" s="2" t="str" cm="1">
        <f t="array" aca="1" ref="A61" ca="1">_xlfn.LET(_xlpm.name,INDIRECT(ADDRESS(ROW()-3,COLUMN())),IF(_xlpm.name="","",_xlfn.CONCAT(_xlpm.name," Net")))</f>
        <v>Vicki Hubbard Net</v>
      </c>
      <c r="B61" s="2"/>
      <c r="C61" s="4" cm="1">
        <f t="array" aca="1" ref="C61" ca="1">_xlfn.LET(_xlpm.r,ROW(),_xlpm.c,COLUMN(),IF(cellRef(_xlpm.r-2,_xlpm.c)&gt;0,cellRef(_xlpm.r-2,_xlpm.c)-cellRef(_xlpm.r-1,_xlpm.c),""))</f>
        <v>6</v>
      </c>
      <c r="D61" s="4" cm="1">
        <f t="array" aca="1" ref="D61" ca="1">_xlfn.LET(_xlpm.r,ROW(),_xlpm.c,COLUMN(),IF(cellRef(_xlpm.r-2,_xlpm.c)&gt;0,cellRef(_xlpm.r-2,_xlpm.c)-cellRef(_xlpm.r-1,_xlpm.c),""))</f>
        <v>2</v>
      </c>
      <c r="E61" s="4" cm="1">
        <f t="array" aca="1" ref="E61" ca="1">_xlfn.LET(_xlpm.r,ROW(),_xlpm.c,COLUMN(),IF(cellRef(_xlpm.r-2,_xlpm.c)&gt;0,cellRef(_xlpm.r-2,_xlpm.c)-cellRef(_xlpm.r-1,_xlpm.c),""))</f>
        <v>4</v>
      </c>
      <c r="F61" s="4" cm="1">
        <f t="array" aca="1" ref="F61" ca="1">_xlfn.LET(_xlpm.r,ROW(),_xlpm.c,COLUMN(),IF(cellRef(_xlpm.r-2,_xlpm.c)&gt;0,cellRef(_xlpm.r-2,_xlpm.c)-cellRef(_xlpm.r-1,_xlpm.c),""))</f>
        <v>4</v>
      </c>
      <c r="G61" s="4" cm="1">
        <f t="array" aca="1" ref="G61" ca="1">_xlfn.LET(_xlpm.r,ROW(),_xlpm.c,COLUMN(),IF(cellRef(_xlpm.r-2,_xlpm.c)&gt;0,cellRef(_xlpm.r-2,_xlpm.c)-cellRef(_xlpm.r-1,_xlpm.c),""))</f>
        <v>8</v>
      </c>
      <c r="H61" s="4" cm="1">
        <f t="array" aca="1" ref="H61" ca="1">_xlfn.LET(_xlpm.r,ROW(),_xlpm.c,COLUMN(),IF(cellRef(_xlpm.r-2,_xlpm.c)&gt;0,cellRef(_xlpm.r-2,_xlpm.c)-cellRef(_xlpm.r-1,_xlpm.c),""))</f>
        <v>3</v>
      </c>
      <c r="I61" s="4" cm="1">
        <f t="array" aca="1" ref="I61" ca="1">_xlfn.LET(_xlpm.r,ROW(),_xlpm.c,COLUMN(),IF(cellRef(_xlpm.r-2,_xlpm.c)&gt;0,cellRef(_xlpm.r-2,_xlpm.c)-cellRef(_xlpm.r-1,_xlpm.c),""))</f>
        <v>3</v>
      </c>
      <c r="J61" s="4" cm="1">
        <f t="array" aca="1" ref="J61" ca="1">_xlfn.LET(_xlpm.r,ROW(),_xlpm.c,COLUMN(),IF(cellRef(_xlpm.r-2,_xlpm.c)&gt;0,cellRef(_xlpm.r-2,_xlpm.c)-cellRef(_xlpm.r-1,_xlpm.c),""))</f>
        <v>5</v>
      </c>
      <c r="K61" s="4" cm="1">
        <f t="array" aca="1" ref="K61" ca="1">_xlfn.LET(_xlpm.r,ROW(),_xlpm.c,COLUMN(),IF(cellRef(_xlpm.r-2,_xlpm.c)&gt;0,cellRef(_xlpm.r-2,_xlpm.c)-cellRef(_xlpm.r-1,_xlpm.c),""))</f>
        <v>4</v>
      </c>
      <c r="L61" s="4" cm="1">
        <f t="array" aca="1" ref="L61" ca="1">_xlfn.LET(_xlpm.r,ROW(),_xlpm.c,COLUMN(),IF(cellRef(_xlpm.r-2,_xlpm.c)&gt;0,cellRef(_xlpm.r-2,_xlpm.c)-cellRef(_xlpm.r-1,_xlpm.c),""))</f>
        <v>4</v>
      </c>
      <c r="M61" s="4" cm="1">
        <f t="array" aca="1" ref="M61" ca="1">_xlfn.LET(_xlpm.r,ROW(),_xlpm.c,COLUMN(),IF(cellRef(_xlpm.r-2,_xlpm.c)&gt;0,cellRef(_xlpm.r-2,_xlpm.c)-cellRef(_xlpm.r-1,_xlpm.c),""))</f>
        <v>3</v>
      </c>
      <c r="N61" s="4" cm="1">
        <f t="array" aca="1" ref="N61" ca="1">_xlfn.LET(_xlpm.r,ROW(),_xlpm.c,COLUMN(),IF(cellRef(_xlpm.r-2,_xlpm.c)&gt;0,cellRef(_xlpm.r-2,_xlpm.c)-cellRef(_xlpm.r-1,_xlpm.c),""))</f>
        <v>2</v>
      </c>
      <c r="O61" s="4" cm="1">
        <f t="array" aca="1" ref="O61" ca="1">_xlfn.LET(_xlpm.r,ROW(),_xlpm.c,COLUMN(),IF(cellRef(_xlpm.r-2,_xlpm.c)&gt;0,cellRef(_xlpm.r-2,_xlpm.c)-cellRef(_xlpm.r-1,_xlpm.c),""))</f>
        <v>5</v>
      </c>
      <c r="P61" s="4" cm="1">
        <f t="array" aca="1" ref="P61" ca="1">_xlfn.LET(_xlpm.r,ROW(),_xlpm.c,COLUMN(),IF(cellRef(_xlpm.r-2,_xlpm.c)&gt;0,cellRef(_xlpm.r-2,_xlpm.c)-cellRef(_xlpm.r-1,_xlpm.c),""))</f>
        <v>5</v>
      </c>
      <c r="Q61" s="4" cm="1">
        <f t="array" aca="1" ref="Q61" ca="1">_xlfn.LET(_xlpm.r,ROW(),_xlpm.c,COLUMN(),IF(cellRef(_xlpm.r-2,_xlpm.c)&gt;0,cellRef(_xlpm.r-2,_xlpm.c)-cellRef(_xlpm.r-1,_xlpm.c),""))</f>
        <v>5</v>
      </c>
      <c r="R61" s="4" cm="1">
        <f t="array" aca="1" ref="R61" ca="1">_xlfn.LET(_xlpm.r,ROW(),_xlpm.c,COLUMN(),IF(cellRef(_xlpm.r-2,_xlpm.c)&gt;0,cellRef(_xlpm.r-2,_xlpm.c)-cellRef(_xlpm.r-1,_xlpm.c),""))</f>
        <v>5</v>
      </c>
      <c r="S61" s="4" cm="1">
        <f t="array" aca="1" ref="S61" ca="1">_xlfn.LET(_xlpm.r,ROW(),_xlpm.c,COLUMN(),IF(cellRef(_xlpm.r-2,_xlpm.c)&gt;0,cellRef(_xlpm.r-2,_xlpm.c)-cellRef(_xlpm.r-1,_xlpm.c),""))</f>
        <v>5</v>
      </c>
      <c r="T61" s="4" cm="1">
        <f t="array" aca="1" ref="T61" ca="1">_xlfn.LET(_xlpm.r,ROW(),_xlpm.c,COLUMN(),IF(cellRef(_xlpm.r-2,_xlpm.c)&gt;0,cellRef(_xlpm.r-2,_xlpm.c)-cellRef(_xlpm.r-1,_xlpm.c),""))</f>
        <v>5</v>
      </c>
      <c r="U61" s="4">
        <f ca="1">SUM(C61:T61)</f>
        <v>78</v>
      </c>
    </row>
    <row r="62" spans="1:21" ht="15.75" x14ac:dyDescent="0.25">
      <c r="A62" s="2"/>
      <c r="B62" s="2"/>
      <c r="C62" s="7"/>
      <c r="D62" s="8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5"/>
    </row>
    <row r="63" spans="1:21" ht="31.5" x14ac:dyDescent="0.25">
      <c r="A63" s="7" t="str" cm="1">
        <f t="array" ref="A63:U63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63" s="7" t="str">
        <v>Tee</v>
      </c>
      <c r="C63" s="7" t="str">
        <v>Index</v>
      </c>
      <c r="D63" s="12" t="str">
        <v>Course
HCP</v>
      </c>
      <c r="E63" s="7" t="str">
        <v>Allow</v>
      </c>
      <c r="F63" s="8" t="str">
        <v/>
      </c>
      <c r="G63" s="7" t="str">
        <v/>
      </c>
      <c r="H63" s="7" t="str">
        <v/>
      </c>
      <c r="I63" s="7" t="str">
        <v/>
      </c>
      <c r="J63" s="7" t="str">
        <v/>
      </c>
      <c r="K63" s="7" t="str">
        <v/>
      </c>
      <c r="L63" s="7" t="str">
        <v/>
      </c>
      <c r="M63" s="7" t="str">
        <v/>
      </c>
      <c r="N63" s="7" t="str">
        <v/>
      </c>
      <c r="O63" s="7" t="str">
        <v/>
      </c>
      <c r="P63" s="7" t="str">
        <v/>
      </c>
      <c r="Q63" s="7" t="str">
        <v/>
      </c>
      <c r="R63" s="7" t="str">
        <v/>
      </c>
      <c r="S63" s="7" t="str">
        <v/>
      </c>
      <c r="T63" s="7" t="str">
        <v/>
      </c>
      <c r="U63" s="7" t="str">
        <v>Totals</v>
      </c>
    </row>
    <row r="64" spans="1:21" ht="15.75" x14ac:dyDescent="0.25">
      <c r="A64" s="2" t="str" cm="1">
        <f t="array" ref="A64:C64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Todd Hubbard</v>
      </c>
      <c r="B64" s="2" t="str">
        <v>White</v>
      </c>
      <c r="C64" s="2">
        <v>37.700000000000003</v>
      </c>
      <c r="D64" s="2" cm="1">
        <f t="array" aca="1" ref="D64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38</v>
      </c>
      <c r="E64" cm="1">
        <f t="array" aca="1" ref="E64" ca="1">_xlfn.LET(_xlpm.chcp,INDIRECT(ADDRESS(ROW(),COLUMN()-1)),IF(_xlpm.chcp="","",_xlpm.chcp*D3HandicapAllowance))</f>
        <v>38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1" ht="15.75" x14ac:dyDescent="0.25">
      <c r="A65" s="2" t="str" cm="1">
        <f t="array" aca="1" ref="A65" ca="1">_xlfn.LET(_xlpm.name,INDIRECT(ADDRESS(ROW()-1,COLUMN())),IF(_xlpm.name="","",_xlfn.CONCAT(_xlpm.name," Gross")))</f>
        <v>Todd Hubbard Gross</v>
      </c>
      <c r="B65" s="2"/>
      <c r="C65" s="4">
        <v>6</v>
      </c>
      <c r="D65" s="4">
        <v>10</v>
      </c>
      <c r="E65" s="4">
        <v>5</v>
      </c>
      <c r="F65" s="4">
        <v>7</v>
      </c>
      <c r="G65" s="4">
        <v>7</v>
      </c>
      <c r="H65" s="4">
        <v>7</v>
      </c>
      <c r="I65" s="4">
        <v>5</v>
      </c>
      <c r="J65" s="4">
        <v>11</v>
      </c>
      <c r="K65" s="4">
        <v>7</v>
      </c>
      <c r="L65" s="4">
        <v>7</v>
      </c>
      <c r="M65" s="4">
        <v>8</v>
      </c>
      <c r="N65" s="4">
        <v>5</v>
      </c>
      <c r="O65" s="4">
        <v>8</v>
      </c>
      <c r="P65" s="4">
        <v>6</v>
      </c>
      <c r="Q65" s="4">
        <v>8</v>
      </c>
      <c r="R65" s="4">
        <v>6</v>
      </c>
      <c r="S65" s="4">
        <v>4</v>
      </c>
      <c r="T65" s="4">
        <v>9</v>
      </c>
      <c r="U65" s="4">
        <f>SUM(C65:T65)</f>
        <v>126</v>
      </c>
    </row>
    <row r="66" spans="1:21" ht="16.5" customHeight="1" x14ac:dyDescent="0.25">
      <c r="A66" s="2" t="str" cm="1">
        <f t="array" aca="1" ref="A66" ca="1">_xlfn.LET(_xlpm.name,INDIRECT(ADDRESS(ROW()-2,COLUMN())),IF(_xlpm.name="","",_xlfn.CONCAT(_xlpm.name," Handicap Strokes")))</f>
        <v>Todd Hubbard Handicap Strokes</v>
      </c>
      <c r="B66" s="2"/>
      <c r="C66" s="4" cm="1">
        <f t="array" aca="1" ref="C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D66" s="4" cm="1">
        <f t="array" aca="1" ref="D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E66" s="4" cm="1">
        <f t="array" aca="1" ref="E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F66" s="4" cm="1">
        <f t="array" aca="1" ref="F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G66" s="4" cm="1">
        <f t="array" aca="1" ref="G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H66" s="4" cm="1">
        <f t="array" aca="1" ref="H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I66" s="4" cm="1">
        <f t="array" aca="1" ref="I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J66" s="4" cm="1">
        <f t="array" aca="1" ref="J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K66" s="4" cm="1">
        <f t="array" aca="1" ref="K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3</v>
      </c>
      <c r="L66" s="4" cm="1">
        <f t="array" aca="1" ref="L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M66" s="4" cm="1">
        <f t="array" aca="1" ref="M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N66" s="4" cm="1">
        <f t="array" aca="1" ref="N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O66" s="4" cm="1">
        <f t="array" aca="1" ref="O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P66" s="4" cm="1">
        <f t="array" aca="1" ref="P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Q66" s="4" cm="1">
        <f t="array" aca="1" ref="Q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R66" s="4" cm="1">
        <f t="array" aca="1" ref="R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S66" s="4" cm="1">
        <f t="array" aca="1" ref="S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2</v>
      </c>
      <c r="T66" s="4" cm="1">
        <f t="array" aca="1" ref="T66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3</v>
      </c>
      <c r="U66" s="4">
        <f ca="1">SUM(C66:T66)</f>
        <v>38</v>
      </c>
    </row>
    <row r="67" spans="1:21" ht="15.75" x14ac:dyDescent="0.25">
      <c r="A67" s="2" t="str" cm="1">
        <f t="array" aca="1" ref="A67" ca="1">_xlfn.LET(_xlpm.name,INDIRECT(ADDRESS(ROW()-3,COLUMN())),IF(_xlpm.name="","",_xlfn.CONCAT(_xlpm.name," Net")))</f>
        <v>Todd Hubbard Net</v>
      </c>
      <c r="B67" s="2"/>
      <c r="C67" s="4" cm="1">
        <f t="array" aca="1" ref="C67" ca="1">_xlfn.LET(_xlpm.r,ROW(),_xlpm.c,COLUMN(),IF(cellRef(_xlpm.r-2,_xlpm.c)&gt;0,cellRef(_xlpm.r-2,_xlpm.c)-cellRef(_xlpm.r-1,_xlpm.c),""))</f>
        <v>4</v>
      </c>
      <c r="D67" s="4" cm="1">
        <f t="array" aca="1" ref="D67" ca="1">_xlfn.LET(_xlpm.r,ROW(),_xlpm.c,COLUMN(),IF(cellRef(_xlpm.r-2,_xlpm.c)&gt;0,cellRef(_xlpm.r-2,_xlpm.c)-cellRef(_xlpm.r-1,_xlpm.c),""))</f>
        <v>8</v>
      </c>
      <c r="E67" s="4" cm="1">
        <f t="array" aca="1" ref="E67" ca="1">_xlfn.LET(_xlpm.r,ROW(),_xlpm.c,COLUMN(),IF(cellRef(_xlpm.r-2,_xlpm.c)&gt;0,cellRef(_xlpm.r-2,_xlpm.c)-cellRef(_xlpm.r-1,_xlpm.c),""))</f>
        <v>3</v>
      </c>
      <c r="F67" s="4" cm="1">
        <f t="array" aca="1" ref="F67" ca="1">_xlfn.LET(_xlpm.r,ROW(),_xlpm.c,COLUMN(),IF(cellRef(_xlpm.r-2,_xlpm.c)&gt;0,cellRef(_xlpm.r-2,_xlpm.c)-cellRef(_xlpm.r-1,_xlpm.c),""))</f>
        <v>5</v>
      </c>
      <c r="G67" s="4" cm="1">
        <f t="array" aca="1" ref="G67" ca="1">_xlfn.LET(_xlpm.r,ROW(),_xlpm.c,COLUMN(),IF(cellRef(_xlpm.r-2,_xlpm.c)&gt;0,cellRef(_xlpm.r-2,_xlpm.c)-cellRef(_xlpm.r-1,_xlpm.c),""))</f>
        <v>5</v>
      </c>
      <c r="H67" s="4" cm="1">
        <f t="array" aca="1" ref="H67" ca="1">_xlfn.LET(_xlpm.r,ROW(),_xlpm.c,COLUMN(),IF(cellRef(_xlpm.r-2,_xlpm.c)&gt;0,cellRef(_xlpm.r-2,_xlpm.c)-cellRef(_xlpm.r-1,_xlpm.c),""))</f>
        <v>5</v>
      </c>
      <c r="I67" s="4" cm="1">
        <f t="array" aca="1" ref="I67" ca="1">_xlfn.LET(_xlpm.r,ROW(),_xlpm.c,COLUMN(),IF(cellRef(_xlpm.r-2,_xlpm.c)&gt;0,cellRef(_xlpm.r-2,_xlpm.c)-cellRef(_xlpm.r-1,_xlpm.c),""))</f>
        <v>3</v>
      </c>
      <c r="J67" s="4" cm="1">
        <f t="array" aca="1" ref="J67" ca="1">_xlfn.LET(_xlpm.r,ROW(),_xlpm.c,COLUMN(),IF(cellRef(_xlpm.r-2,_xlpm.c)&gt;0,cellRef(_xlpm.r-2,_xlpm.c)-cellRef(_xlpm.r-1,_xlpm.c),""))</f>
        <v>9</v>
      </c>
      <c r="K67" s="4" cm="1">
        <f t="array" aca="1" ref="K67" ca="1">_xlfn.LET(_xlpm.r,ROW(),_xlpm.c,COLUMN(),IF(cellRef(_xlpm.r-2,_xlpm.c)&gt;0,cellRef(_xlpm.r-2,_xlpm.c)-cellRef(_xlpm.r-1,_xlpm.c),""))</f>
        <v>4</v>
      </c>
      <c r="L67" s="4" cm="1">
        <f t="array" aca="1" ref="L67" ca="1">_xlfn.LET(_xlpm.r,ROW(),_xlpm.c,COLUMN(),IF(cellRef(_xlpm.r-2,_xlpm.c)&gt;0,cellRef(_xlpm.r-2,_xlpm.c)-cellRef(_xlpm.r-1,_xlpm.c),""))</f>
        <v>5</v>
      </c>
      <c r="M67" s="4" cm="1">
        <f t="array" aca="1" ref="M67" ca="1">_xlfn.LET(_xlpm.r,ROW(),_xlpm.c,COLUMN(),IF(cellRef(_xlpm.r-2,_xlpm.c)&gt;0,cellRef(_xlpm.r-2,_xlpm.c)-cellRef(_xlpm.r-1,_xlpm.c),""))</f>
        <v>6</v>
      </c>
      <c r="N67" s="4" cm="1">
        <f t="array" aca="1" ref="N67" ca="1">_xlfn.LET(_xlpm.r,ROW(),_xlpm.c,COLUMN(),IF(cellRef(_xlpm.r-2,_xlpm.c)&gt;0,cellRef(_xlpm.r-2,_xlpm.c)-cellRef(_xlpm.r-1,_xlpm.c),""))</f>
        <v>3</v>
      </c>
      <c r="O67" s="4" cm="1">
        <f t="array" aca="1" ref="O67" ca="1">_xlfn.LET(_xlpm.r,ROW(),_xlpm.c,COLUMN(),IF(cellRef(_xlpm.r-2,_xlpm.c)&gt;0,cellRef(_xlpm.r-2,_xlpm.c)-cellRef(_xlpm.r-1,_xlpm.c),""))</f>
        <v>6</v>
      </c>
      <c r="P67" s="4" cm="1">
        <f t="array" aca="1" ref="P67" ca="1">_xlfn.LET(_xlpm.r,ROW(),_xlpm.c,COLUMN(),IF(cellRef(_xlpm.r-2,_xlpm.c)&gt;0,cellRef(_xlpm.r-2,_xlpm.c)-cellRef(_xlpm.r-1,_xlpm.c),""))</f>
        <v>4</v>
      </c>
      <c r="Q67" s="4" cm="1">
        <f t="array" aca="1" ref="Q67" ca="1">_xlfn.LET(_xlpm.r,ROW(),_xlpm.c,COLUMN(),IF(cellRef(_xlpm.r-2,_xlpm.c)&gt;0,cellRef(_xlpm.r-2,_xlpm.c)-cellRef(_xlpm.r-1,_xlpm.c),""))</f>
        <v>6</v>
      </c>
      <c r="R67" s="4" cm="1">
        <f t="array" aca="1" ref="R67" ca="1">_xlfn.LET(_xlpm.r,ROW(),_xlpm.c,COLUMN(),IF(cellRef(_xlpm.r-2,_xlpm.c)&gt;0,cellRef(_xlpm.r-2,_xlpm.c)-cellRef(_xlpm.r-1,_xlpm.c),""))</f>
        <v>4</v>
      </c>
      <c r="S67" s="4" cm="1">
        <f t="array" aca="1" ref="S67" ca="1">_xlfn.LET(_xlpm.r,ROW(),_xlpm.c,COLUMN(),IF(cellRef(_xlpm.r-2,_xlpm.c)&gt;0,cellRef(_xlpm.r-2,_xlpm.c)-cellRef(_xlpm.r-1,_xlpm.c),""))</f>
        <v>2</v>
      </c>
      <c r="T67" s="4" cm="1">
        <f t="array" aca="1" ref="T67" ca="1">_xlfn.LET(_xlpm.r,ROW(),_xlpm.c,COLUMN(),IF(cellRef(_xlpm.r-2,_xlpm.c)&gt;0,cellRef(_xlpm.r-2,_xlpm.c)-cellRef(_xlpm.r-1,_xlpm.c),""))</f>
        <v>6</v>
      </c>
      <c r="U67" s="4">
        <f ca="1">SUM(C67:T67)</f>
        <v>88</v>
      </c>
    </row>
    <row r="68" spans="1:21" ht="15.75" x14ac:dyDescent="0.25">
      <c r="A68" s="2"/>
      <c r="B68" s="2"/>
      <c r="C68" s="7"/>
      <c r="D68" s="8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5"/>
    </row>
    <row r="69" spans="1:21" ht="31.5" x14ac:dyDescent="0.25">
      <c r="A69" s="7" t="str" cm="1">
        <f t="array" ref="A69:U69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69" s="7" t="str">
        <v>Tee</v>
      </c>
      <c r="C69" s="7" t="str">
        <v>Index</v>
      </c>
      <c r="D69" s="12" t="str">
        <v>Course
HCP</v>
      </c>
      <c r="E69" s="7" t="str">
        <v>Allow</v>
      </c>
      <c r="F69" s="8" t="str">
        <v/>
      </c>
      <c r="G69" s="7" t="str">
        <v/>
      </c>
      <c r="H69" s="7" t="str">
        <v/>
      </c>
      <c r="I69" s="7" t="str">
        <v/>
      </c>
      <c r="J69" s="7" t="str">
        <v/>
      </c>
      <c r="K69" s="7" t="str">
        <v/>
      </c>
      <c r="L69" s="7" t="str">
        <v/>
      </c>
      <c r="M69" s="7" t="str">
        <v/>
      </c>
      <c r="N69" s="7" t="str">
        <v/>
      </c>
      <c r="O69" s="7" t="str">
        <v/>
      </c>
      <c r="P69" s="7" t="str">
        <v/>
      </c>
      <c r="Q69" s="7" t="str">
        <v/>
      </c>
      <c r="R69" s="7" t="str">
        <v/>
      </c>
      <c r="S69" s="7" t="str">
        <v/>
      </c>
      <c r="T69" s="7" t="str">
        <v/>
      </c>
      <c r="U69" s="7" t="str">
        <v>Totals</v>
      </c>
    </row>
    <row r="70" spans="1:21" ht="15.75" x14ac:dyDescent="0.25">
      <c r="A70" s="2" t="str" cm="1">
        <f t="array" ref="A70:C70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Austin Shea</v>
      </c>
      <c r="B70" s="2" t="str">
        <v>Blue</v>
      </c>
      <c r="C70" s="2">
        <v>2.5</v>
      </c>
      <c r="D70" s="2" cm="1">
        <f t="array" aca="1" ref="D70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2</v>
      </c>
      <c r="E70" cm="1">
        <f t="array" aca="1" ref="E70" ca="1">_xlfn.LET(_xlpm.chcp,INDIRECT(ADDRESS(ROW(),COLUMN()-1)),IF(_xlpm.chcp="","",_xlpm.chcp*D3HandicapAllowance))</f>
        <v>2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1" ht="15.75" x14ac:dyDescent="0.25">
      <c r="A71" s="2" t="str" cm="1">
        <f t="array" aca="1" ref="A71" ca="1">_xlfn.LET(_xlpm.name,INDIRECT(ADDRESS(ROW()-1,COLUMN())),IF(_xlpm.name="","",_xlfn.CONCAT(_xlpm.name," Gross")))</f>
        <v>Austin Shea Gross</v>
      </c>
      <c r="B71" s="2"/>
      <c r="C71" s="4">
        <v>4</v>
      </c>
      <c r="D71" s="4">
        <v>4</v>
      </c>
      <c r="E71" s="4">
        <v>4</v>
      </c>
      <c r="F71" s="4">
        <v>3</v>
      </c>
      <c r="G71" s="4">
        <v>5</v>
      </c>
      <c r="H71" s="4">
        <v>3</v>
      </c>
      <c r="I71" s="4">
        <v>3</v>
      </c>
      <c r="J71" s="4">
        <v>6</v>
      </c>
      <c r="K71" s="4">
        <v>4</v>
      </c>
      <c r="L71" s="4">
        <v>4</v>
      </c>
      <c r="M71" s="4">
        <v>4</v>
      </c>
      <c r="N71" s="4">
        <v>4</v>
      </c>
      <c r="O71" s="4">
        <v>6</v>
      </c>
      <c r="P71" s="4">
        <v>4</v>
      </c>
      <c r="Q71" s="4">
        <v>7</v>
      </c>
      <c r="R71" s="4">
        <v>3</v>
      </c>
      <c r="S71" s="4">
        <v>5</v>
      </c>
      <c r="T71" s="4">
        <v>5</v>
      </c>
      <c r="U71" s="4">
        <f>SUM(C71:T71)</f>
        <v>78</v>
      </c>
    </row>
    <row r="72" spans="1:21" ht="16.5" customHeight="1" x14ac:dyDescent="0.25">
      <c r="A72" s="2" t="str" cm="1">
        <f t="array" aca="1" ref="A72" ca="1">_xlfn.LET(_xlpm.name,INDIRECT(ADDRESS(ROW()-2,COLUMN())),IF(_xlpm.name="","",_xlfn.CONCAT(_xlpm.name," Handicap Strokes")))</f>
        <v>Austin Shea Handicap Strokes</v>
      </c>
      <c r="B72" s="2"/>
      <c r="C72" s="4" cm="1">
        <f t="array" aca="1" ref="C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D72" s="4" cm="1">
        <f t="array" aca="1" ref="D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E72" s="4" cm="1">
        <f t="array" aca="1" ref="E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F72" s="4" cm="1">
        <f t="array" aca="1" ref="F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G72" s="4" cm="1">
        <f t="array" aca="1" ref="G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H72" s="4" cm="1">
        <f t="array" aca="1" ref="H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I72" s="4" cm="1">
        <f t="array" aca="1" ref="I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J72" s="4" cm="1">
        <f t="array" aca="1" ref="J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K72" s="4" cm="1">
        <f t="array" aca="1" ref="K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L72" s="4" cm="1">
        <f t="array" aca="1" ref="L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M72" s="4" cm="1">
        <f t="array" aca="1" ref="M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N72" s="4" cm="1">
        <f t="array" aca="1" ref="N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O72" s="4" cm="1">
        <f t="array" aca="1" ref="O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P72" s="4" cm="1">
        <f t="array" aca="1" ref="P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Q72" s="4" cm="1">
        <f t="array" aca="1" ref="Q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R72" s="4" cm="1">
        <f t="array" aca="1" ref="R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S72" s="4" cm="1">
        <f t="array" aca="1" ref="S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T72" s="4" cm="1">
        <f t="array" aca="1" ref="T72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U72" s="4">
        <f ca="1">SUM(C72:T72)</f>
        <v>2</v>
      </c>
    </row>
    <row r="73" spans="1:21" ht="15.75" x14ac:dyDescent="0.25">
      <c r="A73" s="2" t="str" cm="1">
        <f t="array" aca="1" ref="A73" ca="1">_xlfn.LET(_xlpm.name,INDIRECT(ADDRESS(ROW()-3,COLUMN())),IF(_xlpm.name="","",_xlfn.CONCAT(_xlpm.name," Net")))</f>
        <v>Austin Shea Net</v>
      </c>
      <c r="B73" s="2"/>
      <c r="C73" s="4" cm="1">
        <f t="array" aca="1" ref="C73" ca="1">_xlfn.LET(_xlpm.r,ROW(),_xlpm.c,COLUMN(),IF(cellRef(_xlpm.r-2,_xlpm.c)&gt;0,cellRef(_xlpm.r-2,_xlpm.c)-cellRef(_xlpm.r-1,_xlpm.c),""))</f>
        <v>4</v>
      </c>
      <c r="D73" s="4" cm="1">
        <f t="array" aca="1" ref="D73" ca="1">_xlfn.LET(_xlpm.r,ROW(),_xlpm.c,COLUMN(),IF(cellRef(_xlpm.r-2,_xlpm.c)&gt;0,cellRef(_xlpm.r-2,_xlpm.c)-cellRef(_xlpm.r-1,_xlpm.c),""))</f>
        <v>4</v>
      </c>
      <c r="E73" s="4" cm="1">
        <f t="array" aca="1" ref="E73" ca="1">_xlfn.LET(_xlpm.r,ROW(),_xlpm.c,COLUMN(),IF(cellRef(_xlpm.r-2,_xlpm.c)&gt;0,cellRef(_xlpm.r-2,_xlpm.c)-cellRef(_xlpm.r-1,_xlpm.c),""))</f>
        <v>4</v>
      </c>
      <c r="F73" s="4" cm="1">
        <f t="array" aca="1" ref="F73" ca="1">_xlfn.LET(_xlpm.r,ROW(),_xlpm.c,COLUMN(),IF(cellRef(_xlpm.r-2,_xlpm.c)&gt;0,cellRef(_xlpm.r-2,_xlpm.c)-cellRef(_xlpm.r-1,_xlpm.c),""))</f>
        <v>3</v>
      </c>
      <c r="G73" s="4" cm="1">
        <f t="array" aca="1" ref="G73" ca="1">_xlfn.LET(_xlpm.r,ROW(),_xlpm.c,COLUMN(),IF(cellRef(_xlpm.r-2,_xlpm.c)&gt;0,cellRef(_xlpm.r-2,_xlpm.c)-cellRef(_xlpm.r-1,_xlpm.c),""))</f>
        <v>5</v>
      </c>
      <c r="H73" s="4" cm="1">
        <f t="array" aca="1" ref="H73" ca="1">_xlfn.LET(_xlpm.r,ROW(),_xlpm.c,COLUMN(),IF(cellRef(_xlpm.r-2,_xlpm.c)&gt;0,cellRef(_xlpm.r-2,_xlpm.c)-cellRef(_xlpm.r-1,_xlpm.c),""))</f>
        <v>3</v>
      </c>
      <c r="I73" s="4" cm="1">
        <f t="array" aca="1" ref="I73" ca="1">_xlfn.LET(_xlpm.r,ROW(),_xlpm.c,COLUMN(),IF(cellRef(_xlpm.r-2,_xlpm.c)&gt;0,cellRef(_xlpm.r-2,_xlpm.c)-cellRef(_xlpm.r-1,_xlpm.c),""))</f>
        <v>3</v>
      </c>
      <c r="J73" s="4" cm="1">
        <f t="array" aca="1" ref="J73" ca="1">_xlfn.LET(_xlpm.r,ROW(),_xlpm.c,COLUMN(),IF(cellRef(_xlpm.r-2,_xlpm.c)&gt;0,cellRef(_xlpm.r-2,_xlpm.c)-cellRef(_xlpm.r-1,_xlpm.c),""))</f>
        <v>6</v>
      </c>
      <c r="K73" s="4" cm="1">
        <f t="array" aca="1" ref="K73" ca="1">_xlfn.LET(_xlpm.r,ROW(),_xlpm.c,COLUMN(),IF(cellRef(_xlpm.r-2,_xlpm.c)&gt;0,cellRef(_xlpm.r-2,_xlpm.c)-cellRef(_xlpm.r-1,_xlpm.c),""))</f>
        <v>3</v>
      </c>
      <c r="L73" s="4" cm="1">
        <f t="array" aca="1" ref="L73" ca="1">_xlfn.LET(_xlpm.r,ROW(),_xlpm.c,COLUMN(),IF(cellRef(_xlpm.r-2,_xlpm.c)&gt;0,cellRef(_xlpm.r-2,_xlpm.c)-cellRef(_xlpm.r-1,_xlpm.c),""))</f>
        <v>4</v>
      </c>
      <c r="M73" s="4" cm="1">
        <f t="array" aca="1" ref="M73" ca="1">_xlfn.LET(_xlpm.r,ROW(),_xlpm.c,COLUMN(),IF(cellRef(_xlpm.r-2,_xlpm.c)&gt;0,cellRef(_xlpm.r-2,_xlpm.c)-cellRef(_xlpm.r-1,_xlpm.c),""))</f>
        <v>4</v>
      </c>
      <c r="N73" s="4" cm="1">
        <f t="array" aca="1" ref="N73" ca="1">_xlfn.LET(_xlpm.r,ROW(),_xlpm.c,COLUMN(),IF(cellRef(_xlpm.r-2,_xlpm.c)&gt;0,cellRef(_xlpm.r-2,_xlpm.c)-cellRef(_xlpm.r-1,_xlpm.c),""))</f>
        <v>4</v>
      </c>
      <c r="O73" s="4" cm="1">
        <f t="array" aca="1" ref="O73" ca="1">_xlfn.LET(_xlpm.r,ROW(),_xlpm.c,COLUMN(),IF(cellRef(_xlpm.r-2,_xlpm.c)&gt;0,cellRef(_xlpm.r-2,_xlpm.c)-cellRef(_xlpm.r-1,_xlpm.c),""))</f>
        <v>6</v>
      </c>
      <c r="P73" s="4" cm="1">
        <f t="array" aca="1" ref="P73" ca="1">_xlfn.LET(_xlpm.r,ROW(),_xlpm.c,COLUMN(),IF(cellRef(_xlpm.r-2,_xlpm.c)&gt;0,cellRef(_xlpm.r-2,_xlpm.c)-cellRef(_xlpm.r-1,_xlpm.c),""))</f>
        <v>4</v>
      </c>
      <c r="Q73" s="4" cm="1">
        <f t="array" aca="1" ref="Q73" ca="1">_xlfn.LET(_xlpm.r,ROW(),_xlpm.c,COLUMN(),IF(cellRef(_xlpm.r-2,_xlpm.c)&gt;0,cellRef(_xlpm.r-2,_xlpm.c)-cellRef(_xlpm.r-1,_xlpm.c),""))</f>
        <v>7</v>
      </c>
      <c r="R73" s="4" cm="1">
        <f t="array" aca="1" ref="R73" ca="1">_xlfn.LET(_xlpm.r,ROW(),_xlpm.c,COLUMN(),IF(cellRef(_xlpm.r-2,_xlpm.c)&gt;0,cellRef(_xlpm.r-2,_xlpm.c)-cellRef(_xlpm.r-1,_xlpm.c),""))</f>
        <v>3</v>
      </c>
      <c r="S73" s="4" cm="1">
        <f t="array" aca="1" ref="S73" ca="1">_xlfn.LET(_xlpm.r,ROW(),_xlpm.c,COLUMN(),IF(cellRef(_xlpm.r-2,_xlpm.c)&gt;0,cellRef(_xlpm.r-2,_xlpm.c)-cellRef(_xlpm.r-1,_xlpm.c),""))</f>
        <v>5</v>
      </c>
      <c r="T73" s="4" cm="1">
        <f t="array" aca="1" ref="T73" ca="1">_xlfn.LET(_xlpm.r,ROW(),_xlpm.c,COLUMN(),IF(cellRef(_xlpm.r-2,_xlpm.c)&gt;0,cellRef(_xlpm.r-2,_xlpm.c)-cellRef(_xlpm.r-1,_xlpm.c),""))</f>
        <v>4</v>
      </c>
      <c r="U73" s="4">
        <f ca="1">SUM(C73:T73)</f>
        <v>76</v>
      </c>
    </row>
    <row r="74" spans="1:21" ht="15.75" x14ac:dyDescent="0.25">
      <c r="A74" s="2"/>
      <c r="B74" s="2"/>
      <c r="C74" s="7"/>
      <c r="D74" s="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5"/>
    </row>
    <row r="75" spans="1:21" ht="31.5" x14ac:dyDescent="0.25">
      <c r="A75" s="7" t="str" cm="1">
        <f t="array" ref="A75:U75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75" s="7" t="str">
        <v>Tee</v>
      </c>
      <c r="C75" s="7" t="str">
        <v>Index</v>
      </c>
      <c r="D75" s="12" t="str">
        <v>Course
HCP</v>
      </c>
      <c r="E75" s="7" t="str">
        <v>Allow</v>
      </c>
      <c r="F75" s="8" t="str">
        <v/>
      </c>
      <c r="G75" s="7" t="str">
        <v/>
      </c>
      <c r="H75" s="7" t="str">
        <v/>
      </c>
      <c r="I75" s="7" t="str">
        <v/>
      </c>
      <c r="J75" s="7" t="str">
        <v/>
      </c>
      <c r="K75" s="7" t="str">
        <v/>
      </c>
      <c r="L75" s="7" t="str">
        <v/>
      </c>
      <c r="M75" s="7" t="str">
        <v/>
      </c>
      <c r="N75" s="7" t="str">
        <v/>
      </c>
      <c r="O75" s="7" t="str">
        <v/>
      </c>
      <c r="P75" s="7" t="str">
        <v/>
      </c>
      <c r="Q75" s="7" t="str">
        <v/>
      </c>
      <c r="R75" s="7" t="str">
        <v/>
      </c>
      <c r="S75" s="7" t="str">
        <v/>
      </c>
      <c r="T75" s="7" t="str">
        <v/>
      </c>
      <c r="U75" s="7" t="str">
        <v>Totals</v>
      </c>
    </row>
    <row r="76" spans="1:21" ht="15.75" x14ac:dyDescent="0.25">
      <c r="A76" s="2" t="str" cm="1">
        <f t="array" ref="A76:C76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Mitch Leitner</v>
      </c>
      <c r="B76" s="2" t="str">
        <v>White</v>
      </c>
      <c r="C76" s="2">
        <v>8.1999999999999993</v>
      </c>
      <c r="D76" s="2" cm="1">
        <f t="array" aca="1" ref="D76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6</v>
      </c>
      <c r="E76" cm="1">
        <f t="array" aca="1" ref="E76" ca="1">_xlfn.LET(_xlpm.chcp,INDIRECT(ADDRESS(ROW(),COLUMN()-1)),IF(_xlpm.chcp="","",_xlpm.chcp*D3HandicapAllowance))</f>
        <v>6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1" ht="15.75" x14ac:dyDescent="0.25">
      <c r="A77" s="2" t="str" cm="1">
        <f t="array" aca="1" ref="A77" ca="1">_xlfn.LET(_xlpm.name,INDIRECT(ADDRESS(ROW()-1,COLUMN())),IF(_xlpm.name="","",_xlfn.CONCAT(_xlpm.name," Gross")))</f>
        <v>Mitch Leitner Gross</v>
      </c>
      <c r="B77" s="2"/>
      <c r="C77" s="4">
        <v>4</v>
      </c>
      <c r="D77" s="4">
        <v>3</v>
      </c>
      <c r="E77" s="4">
        <v>4</v>
      </c>
      <c r="F77" s="4">
        <v>4</v>
      </c>
      <c r="G77" s="4">
        <v>7</v>
      </c>
      <c r="H77" s="4">
        <v>5</v>
      </c>
      <c r="I77" s="4">
        <v>6</v>
      </c>
      <c r="J77" s="4">
        <v>5</v>
      </c>
      <c r="K77" s="4">
        <v>4</v>
      </c>
      <c r="L77" s="4">
        <v>5</v>
      </c>
      <c r="M77" s="4">
        <v>6</v>
      </c>
      <c r="N77" s="4">
        <v>3</v>
      </c>
      <c r="O77" s="4">
        <v>5</v>
      </c>
      <c r="P77" s="4">
        <v>4</v>
      </c>
      <c r="Q77" s="4">
        <v>6</v>
      </c>
      <c r="R77" s="4">
        <v>6</v>
      </c>
      <c r="S77" s="4">
        <v>4</v>
      </c>
      <c r="T77" s="4">
        <v>5</v>
      </c>
      <c r="U77" s="4">
        <f>SUM(C77:T77)</f>
        <v>86</v>
      </c>
    </row>
    <row r="78" spans="1:21" ht="16.5" customHeight="1" x14ac:dyDescent="0.25">
      <c r="A78" s="2" t="str" cm="1">
        <f t="array" aca="1" ref="A78" ca="1">_xlfn.LET(_xlpm.name,INDIRECT(ADDRESS(ROW()-2,COLUMN())),IF(_xlpm.name="","",_xlfn.CONCAT(_xlpm.name," Handicap Strokes")))</f>
        <v>Mitch Leitner Handicap Strokes</v>
      </c>
      <c r="B78" s="2"/>
      <c r="C78" s="4" cm="1">
        <f t="array" aca="1" ref="C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D78" s="4" cm="1">
        <f t="array" aca="1" ref="D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E78" s="4" cm="1">
        <f t="array" aca="1" ref="E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F78" s="4" cm="1">
        <f t="array" aca="1" ref="F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G78" s="4" cm="1">
        <f t="array" aca="1" ref="G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H78" s="4" cm="1">
        <f t="array" aca="1" ref="H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I78" s="4" cm="1">
        <f t="array" aca="1" ref="I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J78" s="4" cm="1">
        <f t="array" aca="1" ref="J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K78" s="4" cm="1">
        <f t="array" aca="1" ref="K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L78" s="4" cm="1">
        <f t="array" aca="1" ref="L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M78" s="4" cm="1">
        <f t="array" aca="1" ref="M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N78" s="4" cm="1">
        <f t="array" aca="1" ref="N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O78" s="4" cm="1">
        <f t="array" aca="1" ref="O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P78" s="4" cm="1">
        <f t="array" aca="1" ref="P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Q78" s="4" cm="1">
        <f t="array" aca="1" ref="Q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R78" s="4" cm="1">
        <f t="array" aca="1" ref="R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S78" s="4" cm="1">
        <f t="array" aca="1" ref="S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0</v>
      </c>
      <c r="T78" s="4" cm="1">
        <f t="array" aca="1" ref="T78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>1</v>
      </c>
      <c r="U78" s="4">
        <f ca="1">SUM(C78:T78)</f>
        <v>6</v>
      </c>
    </row>
    <row r="79" spans="1:21" ht="15.75" x14ac:dyDescent="0.25">
      <c r="A79" s="2" t="str" cm="1">
        <f t="array" aca="1" ref="A79" ca="1">_xlfn.LET(_xlpm.name,INDIRECT(ADDRESS(ROW()-3,COLUMN())),IF(_xlpm.name="","",_xlfn.CONCAT(_xlpm.name," Net")))</f>
        <v>Mitch Leitner Net</v>
      </c>
      <c r="B79" s="2"/>
      <c r="C79" s="4" cm="1">
        <f t="array" aca="1" ref="C79" ca="1">_xlfn.LET(_xlpm.r,ROW(),_xlpm.c,COLUMN(),IF(cellRef(_xlpm.r-2,_xlpm.c)&gt;0,cellRef(_xlpm.r-2,_xlpm.c)-cellRef(_xlpm.r-1,_xlpm.c),""))</f>
        <v>3</v>
      </c>
      <c r="D79" s="4" cm="1">
        <f t="array" aca="1" ref="D79" ca="1">_xlfn.LET(_xlpm.r,ROW(),_xlpm.c,COLUMN(),IF(cellRef(_xlpm.r-2,_xlpm.c)&gt;0,cellRef(_xlpm.r-2,_xlpm.c)-cellRef(_xlpm.r-1,_xlpm.c),""))</f>
        <v>3</v>
      </c>
      <c r="E79" s="4" cm="1">
        <f t="array" aca="1" ref="E79" ca="1">_xlfn.LET(_xlpm.r,ROW(),_xlpm.c,COLUMN(),IF(cellRef(_xlpm.r-2,_xlpm.c)&gt;0,cellRef(_xlpm.r-2,_xlpm.c)-cellRef(_xlpm.r-1,_xlpm.c),""))</f>
        <v>4</v>
      </c>
      <c r="F79" s="4" cm="1">
        <f t="array" aca="1" ref="F79" ca="1">_xlfn.LET(_xlpm.r,ROW(),_xlpm.c,COLUMN(),IF(cellRef(_xlpm.r-2,_xlpm.c)&gt;0,cellRef(_xlpm.r-2,_xlpm.c)-cellRef(_xlpm.r-1,_xlpm.c),""))</f>
        <v>4</v>
      </c>
      <c r="G79" s="4" cm="1">
        <f t="array" aca="1" ref="G79" ca="1">_xlfn.LET(_xlpm.r,ROW(),_xlpm.c,COLUMN(),IF(cellRef(_xlpm.r-2,_xlpm.c)&gt;0,cellRef(_xlpm.r-2,_xlpm.c)-cellRef(_xlpm.r-1,_xlpm.c),""))</f>
        <v>7</v>
      </c>
      <c r="H79" s="4" cm="1">
        <f t="array" aca="1" ref="H79" ca="1">_xlfn.LET(_xlpm.r,ROW(),_xlpm.c,COLUMN(),IF(cellRef(_xlpm.r-2,_xlpm.c)&gt;0,cellRef(_xlpm.r-2,_xlpm.c)-cellRef(_xlpm.r-1,_xlpm.c),""))</f>
        <v>5</v>
      </c>
      <c r="I79" s="4" cm="1">
        <f t="array" aca="1" ref="I79" ca="1">_xlfn.LET(_xlpm.r,ROW(),_xlpm.c,COLUMN(),IF(cellRef(_xlpm.r-2,_xlpm.c)&gt;0,cellRef(_xlpm.r-2,_xlpm.c)-cellRef(_xlpm.r-1,_xlpm.c),""))</f>
        <v>6</v>
      </c>
      <c r="J79" s="4" cm="1">
        <f t="array" aca="1" ref="J79" ca="1">_xlfn.LET(_xlpm.r,ROW(),_xlpm.c,COLUMN(),IF(cellRef(_xlpm.r-2,_xlpm.c)&gt;0,cellRef(_xlpm.r-2,_xlpm.c)-cellRef(_xlpm.r-1,_xlpm.c),""))</f>
        <v>4</v>
      </c>
      <c r="K79" s="4" cm="1">
        <f t="array" aca="1" ref="K79" ca="1">_xlfn.LET(_xlpm.r,ROW(),_xlpm.c,COLUMN(),IF(cellRef(_xlpm.r-2,_xlpm.c)&gt;0,cellRef(_xlpm.r-2,_xlpm.c)-cellRef(_xlpm.r-1,_xlpm.c),""))</f>
        <v>3</v>
      </c>
      <c r="L79" s="4" cm="1">
        <f t="array" aca="1" ref="L79" ca="1">_xlfn.LET(_xlpm.r,ROW(),_xlpm.c,COLUMN(),IF(cellRef(_xlpm.r-2,_xlpm.c)&gt;0,cellRef(_xlpm.r-2,_xlpm.c)-cellRef(_xlpm.r-1,_xlpm.c),""))</f>
        <v>5</v>
      </c>
      <c r="M79" s="4" cm="1">
        <f t="array" aca="1" ref="M79" ca="1">_xlfn.LET(_xlpm.r,ROW(),_xlpm.c,COLUMN(),IF(cellRef(_xlpm.r-2,_xlpm.c)&gt;0,cellRef(_xlpm.r-2,_xlpm.c)-cellRef(_xlpm.r-1,_xlpm.c),""))</f>
        <v>5</v>
      </c>
      <c r="N79" s="4" cm="1">
        <f t="array" aca="1" ref="N79" ca="1">_xlfn.LET(_xlpm.r,ROW(),_xlpm.c,COLUMN(),IF(cellRef(_xlpm.r-2,_xlpm.c)&gt;0,cellRef(_xlpm.r-2,_xlpm.c)-cellRef(_xlpm.r-1,_xlpm.c),""))</f>
        <v>3</v>
      </c>
      <c r="O79" s="4" cm="1">
        <f t="array" aca="1" ref="O79" ca="1">_xlfn.LET(_xlpm.r,ROW(),_xlpm.c,COLUMN(),IF(cellRef(_xlpm.r-2,_xlpm.c)&gt;0,cellRef(_xlpm.r-2,_xlpm.c)-cellRef(_xlpm.r-1,_xlpm.c),""))</f>
        <v>5</v>
      </c>
      <c r="P79" s="4" cm="1">
        <f t="array" aca="1" ref="P79" ca="1">_xlfn.LET(_xlpm.r,ROW(),_xlpm.c,COLUMN(),IF(cellRef(_xlpm.r-2,_xlpm.c)&gt;0,cellRef(_xlpm.r-2,_xlpm.c)-cellRef(_xlpm.r-1,_xlpm.c),""))</f>
        <v>4</v>
      </c>
      <c r="Q79" s="4" cm="1">
        <f t="array" aca="1" ref="Q79" ca="1">_xlfn.LET(_xlpm.r,ROW(),_xlpm.c,COLUMN(),IF(cellRef(_xlpm.r-2,_xlpm.c)&gt;0,cellRef(_xlpm.r-2,_xlpm.c)-cellRef(_xlpm.r-1,_xlpm.c),""))</f>
        <v>5</v>
      </c>
      <c r="R79" s="4" cm="1">
        <f t="array" aca="1" ref="R79" ca="1">_xlfn.LET(_xlpm.r,ROW(),_xlpm.c,COLUMN(),IF(cellRef(_xlpm.r-2,_xlpm.c)&gt;0,cellRef(_xlpm.r-2,_xlpm.c)-cellRef(_xlpm.r-1,_xlpm.c),""))</f>
        <v>6</v>
      </c>
      <c r="S79" s="4" cm="1">
        <f t="array" aca="1" ref="S79" ca="1">_xlfn.LET(_xlpm.r,ROW(),_xlpm.c,COLUMN(),IF(cellRef(_xlpm.r-2,_xlpm.c)&gt;0,cellRef(_xlpm.r-2,_xlpm.c)-cellRef(_xlpm.r-1,_xlpm.c),""))</f>
        <v>4</v>
      </c>
      <c r="T79" s="4" cm="1">
        <f t="array" aca="1" ref="T79" ca="1">_xlfn.LET(_xlpm.r,ROW(),_xlpm.c,COLUMN(),IF(cellRef(_xlpm.r-2,_xlpm.c)&gt;0,cellRef(_xlpm.r-2,_xlpm.c)-cellRef(_xlpm.r-1,_xlpm.c),""))</f>
        <v>4</v>
      </c>
      <c r="U79" s="4">
        <f ca="1">SUM(C79:T79)</f>
        <v>80</v>
      </c>
    </row>
    <row r="80" spans="1:21" ht="15.75" x14ac:dyDescent="0.25">
      <c r="A80" s="2"/>
      <c r="B80" s="2"/>
      <c r="C80" s="7"/>
      <c r="D80" s="8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5"/>
    </row>
    <row r="81" spans="1:21" ht="15.75" x14ac:dyDescent="0.25">
      <c r="A81" s="7" t="str" cm="1">
        <f t="array" ref="A81">_xlfn.LET(_xlpm.player,player(D3BlockStart,D3BlockHeight),_xlpm.playerFound,MATCH(_xlpm.player,_xlfn.CHOOSECOLS(D3PlayerInfo,3),0),_xlpm.hcp,"Course"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81" s="7"/>
      <c r="C81" s="7"/>
      <c r="D81" s="12"/>
      <c r="E81" s="7"/>
      <c r="F81" s="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</row>
    <row r="82" spans="1:21" ht="15.75" x14ac:dyDescent="0.25">
      <c r="A82" s="2" t="str" cm="1">
        <f t="array" ref="A82">_xlfn.LET(_xlpm.playerInfo,D3PlayerInfo,_xlpm.player,player(D3BlockStart,D3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/>
      </c>
      <c r="B82" s="2"/>
      <c r="C82" s="2"/>
      <c r="D82" s="2" t="str" cm="1">
        <f t="array" aca="1" ref="D82" ca="1">IF(INDIRECT(ADDRESS(ROW(),1))="","",_xlfn.LET(_xlpm.playerInfo,D3PlayerInfo,_xlpm.r,ROW(),_xlpm.c,COLUMN(),_xlpm.player,ROUNDDOWN((_xlpm.r-D3BlockStart)/D3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3MensTees,D3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/>
      </c>
      <c r="E82" t="str" cm="1">
        <f t="array" aca="1" ref="E82" ca="1">_xlfn.LET(_xlpm.chcp,INDIRECT(ADDRESS(ROW(),COLUMN()-1)),IF(_xlpm.chcp="","",_xlpm.chcp*D3HandicapAllowance))</f>
        <v/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1" ht="15.75" x14ac:dyDescent="0.25">
      <c r="A83" s="2" t="str" cm="1">
        <f t="array" aca="1" ref="A83" ca="1">_xlfn.LET(_xlpm.name,INDIRECT(ADDRESS(ROW()-1,COLUMN())),IF(_xlpm.name="","",_xlfn.CONCAT(_xlpm.name," Gross")))</f>
        <v/>
      </c>
      <c r="B83" s="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>
        <f>SUM(C83:T83)</f>
        <v>0</v>
      </c>
    </row>
    <row r="84" spans="1:21" ht="16.5" customHeight="1" x14ac:dyDescent="0.25">
      <c r="A84" s="2" t="str" cm="1">
        <f t="array" aca="1" ref="A84" ca="1">_xlfn.LET(_xlpm.name,INDIRECT(ADDRESS(ROW()-2,COLUMN())),IF(_xlpm.name="","",_xlfn.CONCAT(_xlpm.name," Handicap Strokes")))</f>
        <v/>
      </c>
      <c r="B84" s="2"/>
      <c r="C84" s="4" t="str" cm="1">
        <f t="array" aca="1" ref="C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D84" s="4" t="str" cm="1">
        <f t="array" aca="1" ref="D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E84" s="4" t="str" cm="1">
        <f t="array" aca="1" ref="E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F84" s="4" t="str" cm="1">
        <f t="array" aca="1" ref="F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G84" s="4" t="str" cm="1">
        <f t="array" aca="1" ref="G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H84" s="4" t="str" cm="1">
        <f t="array" aca="1" ref="H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I84" s="4" t="str" cm="1">
        <f t="array" aca="1" ref="I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J84" s="4" t="str" cm="1">
        <f t="array" aca="1" ref="J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K84" s="4" t="str" cm="1">
        <f t="array" aca="1" ref="K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L84" s="4" t="str" cm="1">
        <f t="array" aca="1" ref="L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M84" s="4" t="str" cm="1">
        <f t="array" aca="1" ref="M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N84" s="4" t="str" cm="1">
        <f t="array" aca="1" ref="N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O84" s="4" t="str" cm="1">
        <f t="array" aca="1" ref="O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P84" s="4" t="str" cm="1">
        <f t="array" aca="1" ref="P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Q84" s="4" t="str" cm="1">
        <f t="array" aca="1" ref="Q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R84" s="4" t="str" cm="1">
        <f t="array" aca="1" ref="R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S84" s="4" t="str" cm="1">
        <f t="array" aca="1" ref="S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T84" s="4" t="str" cm="1">
        <f t="array" aca="1" ref="T84" ca="1">IF(INDIRECT(ADDRESS(ROW(),1))="","",_xlfn.LET(_xlpm.playerInfo,D3PlayerInfo,_xlpm.holeInfo,D3HoleInfo,_xlpm.holerow,3,_xlpm.hole,cellRef(_xlpm.holerow,COLUMN()),_xlpm.player,player(D3BlockStart,D3BlockHeight),_xlpm.gender,getPlayerCol(D3PlayerInfo,_xlpm.player,PlayerGenderCol),_xlpm.hcp,cellRef(ROW()-2,5),
_xlpm.holeHcp,IF(_xlpm.gender="M",HoleHcpMCol,HoleHcpFCol),ROUNDDOWN(_xlpm.hcp/18,0)+IF(MOD(_xlpm.hcp,18)&gt;=getHoleCol(_xlpm.holeInfo,_xlpm.hole,_xlpm.holeHcp),1,0)))</f>
        <v/>
      </c>
      <c r="U84" s="4">
        <f ca="1">SUM(C84:T84)</f>
        <v>0</v>
      </c>
    </row>
    <row r="85" spans="1:21" ht="15.75" x14ac:dyDescent="0.25">
      <c r="A85" s="2" t="str" cm="1">
        <f t="array" aca="1" ref="A85" ca="1">_xlfn.LET(_xlpm.name,INDIRECT(ADDRESS(ROW()-3,COLUMN())),IF(_xlpm.name="","",_xlfn.CONCAT(_xlpm.name," Net")))</f>
        <v/>
      </c>
      <c r="B85" s="2"/>
      <c r="C85" s="4" t="str" cm="1">
        <f t="array" aca="1" ref="C85" ca="1">_xlfn.LET(_xlpm.r,ROW(),_xlpm.c,COLUMN(),IF(cellRef(_xlpm.r-2,_xlpm.c)&gt;0,cellRef(_xlpm.r-2,_xlpm.c)-cellRef(_xlpm.r-1,_xlpm.c),""))</f>
        <v/>
      </c>
      <c r="D85" s="4" t="str" cm="1">
        <f t="array" aca="1" ref="D85" ca="1">_xlfn.LET(_xlpm.r,ROW(),_xlpm.c,COLUMN(),IF(cellRef(_xlpm.r-2,_xlpm.c)&gt;0,cellRef(_xlpm.r-2,_xlpm.c)-cellRef(_xlpm.r-1,_xlpm.c),""))</f>
        <v/>
      </c>
      <c r="E85" s="4" t="str" cm="1">
        <f t="array" aca="1" ref="E85" ca="1">_xlfn.LET(_xlpm.r,ROW(),_xlpm.c,COLUMN(),IF(cellRef(_xlpm.r-2,_xlpm.c)&gt;0,cellRef(_xlpm.r-2,_xlpm.c)-cellRef(_xlpm.r-1,_xlpm.c),""))</f>
        <v/>
      </c>
      <c r="F85" s="4" t="str" cm="1">
        <f t="array" aca="1" ref="F85" ca="1">_xlfn.LET(_xlpm.r,ROW(),_xlpm.c,COLUMN(),IF(cellRef(_xlpm.r-2,_xlpm.c)&gt;0,cellRef(_xlpm.r-2,_xlpm.c)-cellRef(_xlpm.r-1,_xlpm.c),""))</f>
        <v/>
      </c>
      <c r="G85" s="4" t="str" cm="1">
        <f t="array" aca="1" ref="G85" ca="1">_xlfn.LET(_xlpm.r,ROW(),_xlpm.c,COLUMN(),IF(cellRef(_xlpm.r-2,_xlpm.c)&gt;0,cellRef(_xlpm.r-2,_xlpm.c)-cellRef(_xlpm.r-1,_xlpm.c),""))</f>
        <v/>
      </c>
      <c r="H85" s="4" t="str" cm="1">
        <f t="array" aca="1" ref="H85" ca="1">_xlfn.LET(_xlpm.r,ROW(),_xlpm.c,COLUMN(),IF(cellRef(_xlpm.r-2,_xlpm.c)&gt;0,cellRef(_xlpm.r-2,_xlpm.c)-cellRef(_xlpm.r-1,_xlpm.c),""))</f>
        <v/>
      </c>
      <c r="I85" s="4" t="str" cm="1">
        <f t="array" aca="1" ref="I85" ca="1">_xlfn.LET(_xlpm.r,ROW(),_xlpm.c,COLUMN(),IF(cellRef(_xlpm.r-2,_xlpm.c)&gt;0,cellRef(_xlpm.r-2,_xlpm.c)-cellRef(_xlpm.r-1,_xlpm.c),""))</f>
        <v/>
      </c>
      <c r="J85" s="4" t="str" cm="1">
        <f t="array" aca="1" ref="J85" ca="1">_xlfn.LET(_xlpm.r,ROW(),_xlpm.c,COLUMN(),IF(cellRef(_xlpm.r-2,_xlpm.c)&gt;0,cellRef(_xlpm.r-2,_xlpm.c)-cellRef(_xlpm.r-1,_xlpm.c),""))</f>
        <v/>
      </c>
      <c r="K85" s="4" t="str" cm="1">
        <f t="array" aca="1" ref="K85" ca="1">_xlfn.LET(_xlpm.r,ROW(),_xlpm.c,COLUMN(),IF(cellRef(_xlpm.r-2,_xlpm.c)&gt;0,cellRef(_xlpm.r-2,_xlpm.c)-cellRef(_xlpm.r-1,_xlpm.c),""))</f>
        <v/>
      </c>
      <c r="L85" s="4" t="str" cm="1">
        <f t="array" aca="1" ref="L85" ca="1">_xlfn.LET(_xlpm.r,ROW(),_xlpm.c,COLUMN(),IF(cellRef(_xlpm.r-2,_xlpm.c)&gt;0,cellRef(_xlpm.r-2,_xlpm.c)-cellRef(_xlpm.r-1,_xlpm.c),""))</f>
        <v/>
      </c>
      <c r="M85" s="4" t="str" cm="1">
        <f t="array" aca="1" ref="M85" ca="1">_xlfn.LET(_xlpm.r,ROW(),_xlpm.c,COLUMN(),IF(cellRef(_xlpm.r-2,_xlpm.c)&gt;0,cellRef(_xlpm.r-2,_xlpm.c)-cellRef(_xlpm.r-1,_xlpm.c),""))</f>
        <v/>
      </c>
      <c r="N85" s="4" t="str" cm="1">
        <f t="array" aca="1" ref="N85" ca="1">_xlfn.LET(_xlpm.r,ROW(),_xlpm.c,COLUMN(),IF(cellRef(_xlpm.r-2,_xlpm.c)&gt;0,cellRef(_xlpm.r-2,_xlpm.c)-cellRef(_xlpm.r-1,_xlpm.c),""))</f>
        <v/>
      </c>
      <c r="O85" s="4" t="str" cm="1">
        <f t="array" aca="1" ref="O85" ca="1">_xlfn.LET(_xlpm.r,ROW(),_xlpm.c,COLUMN(),IF(cellRef(_xlpm.r-2,_xlpm.c)&gt;0,cellRef(_xlpm.r-2,_xlpm.c)-cellRef(_xlpm.r-1,_xlpm.c),""))</f>
        <v/>
      </c>
      <c r="P85" s="4" t="str" cm="1">
        <f t="array" aca="1" ref="P85" ca="1">_xlfn.LET(_xlpm.r,ROW(),_xlpm.c,COLUMN(),IF(cellRef(_xlpm.r-2,_xlpm.c)&gt;0,cellRef(_xlpm.r-2,_xlpm.c)-cellRef(_xlpm.r-1,_xlpm.c),""))</f>
        <v/>
      </c>
      <c r="Q85" s="4" t="str" cm="1">
        <f t="array" aca="1" ref="Q85" ca="1">_xlfn.LET(_xlpm.r,ROW(),_xlpm.c,COLUMN(),IF(cellRef(_xlpm.r-2,_xlpm.c)&gt;0,cellRef(_xlpm.r-2,_xlpm.c)-cellRef(_xlpm.r-1,_xlpm.c),""))</f>
        <v/>
      </c>
      <c r="R85" s="4" t="str" cm="1">
        <f t="array" aca="1" ref="R85" ca="1">_xlfn.LET(_xlpm.r,ROW(),_xlpm.c,COLUMN(),IF(cellRef(_xlpm.r-2,_xlpm.c)&gt;0,cellRef(_xlpm.r-2,_xlpm.c)-cellRef(_xlpm.r-1,_xlpm.c),""))</f>
        <v/>
      </c>
      <c r="S85" s="4" t="str" cm="1">
        <f t="array" aca="1" ref="S85" ca="1">_xlfn.LET(_xlpm.r,ROW(),_xlpm.c,COLUMN(),IF(cellRef(_xlpm.r-2,_xlpm.c)&gt;0,cellRef(_xlpm.r-2,_xlpm.c)-cellRef(_xlpm.r-1,_xlpm.c),""))</f>
        <v/>
      </c>
      <c r="T85" s="4" t="str" cm="1">
        <f t="array" aca="1" ref="T85" ca="1">_xlfn.LET(_xlpm.r,ROW(),_xlpm.c,COLUMN(),IF(cellRef(_xlpm.r-2,_xlpm.c)&gt;0,cellRef(_xlpm.r-2,_xlpm.c)-cellRef(_xlpm.r-1,_xlpm.c),""))</f>
        <v/>
      </c>
      <c r="U85" s="4">
        <f ca="1">SUM(C85:T85)</f>
        <v>0</v>
      </c>
    </row>
  </sheetData>
  <conditionalFormatting sqref="U11:U13 U17:U19">
    <cfRule type="cellIs" dxfId="12" priority="12" operator="equal">
      <formula>0</formula>
    </cfRule>
  </conditionalFormatting>
  <conditionalFormatting sqref="U23:U25">
    <cfRule type="cellIs" dxfId="11" priority="11" operator="equal">
      <formula>0</formula>
    </cfRule>
  </conditionalFormatting>
  <conditionalFormatting sqref="U29:U31">
    <cfRule type="cellIs" dxfId="10" priority="10" operator="equal">
      <formula>0</formula>
    </cfRule>
  </conditionalFormatting>
  <conditionalFormatting sqref="U35:U37">
    <cfRule type="cellIs" dxfId="9" priority="9" operator="equal">
      <formula>0</formula>
    </cfRule>
  </conditionalFormatting>
  <conditionalFormatting sqref="U41:U43">
    <cfRule type="cellIs" dxfId="8" priority="8" operator="equal">
      <formula>0</formula>
    </cfRule>
  </conditionalFormatting>
  <conditionalFormatting sqref="U47:U49">
    <cfRule type="cellIs" dxfId="7" priority="7" operator="equal">
      <formula>0</formula>
    </cfRule>
  </conditionalFormatting>
  <conditionalFormatting sqref="U53:U55">
    <cfRule type="cellIs" dxfId="6" priority="6" operator="equal">
      <formula>0</formula>
    </cfRule>
  </conditionalFormatting>
  <conditionalFormatting sqref="U59:U61">
    <cfRule type="cellIs" dxfId="5" priority="5" operator="equal">
      <formula>0</formula>
    </cfRule>
  </conditionalFormatting>
  <conditionalFormatting sqref="U65:U67">
    <cfRule type="cellIs" dxfId="4" priority="4" operator="equal">
      <formula>0</formula>
    </cfRule>
  </conditionalFormatting>
  <conditionalFormatting sqref="U71:U73">
    <cfRule type="cellIs" dxfId="3" priority="3" operator="equal">
      <formula>0</formula>
    </cfRule>
  </conditionalFormatting>
  <conditionalFormatting sqref="U77:U79">
    <cfRule type="cellIs" dxfId="2" priority="2" operator="equal">
      <formula>0</formula>
    </cfRule>
  </conditionalFormatting>
  <conditionalFormatting sqref="U83:U85">
    <cfRule type="cellIs" dxfId="1" priority="1" operator="equal">
      <formula>0</formula>
    </cfRule>
  </conditionalFormatting>
  <pageMargins left="0.25" right="0.25" top="0.75" bottom="0.75" header="0.3" footer="0.3"/>
  <pageSetup scale="7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DA6AD-7D01-41E0-B480-B80F91FA2DE6}">
  <sheetPr>
    <pageSetUpPr fitToPage="1"/>
  </sheetPr>
  <dimension ref="A1:J13"/>
  <sheetViews>
    <sheetView workbookViewId="0">
      <selection activeCell="G4" sqref="G4"/>
    </sheetView>
  </sheetViews>
  <sheetFormatPr defaultRowHeight="15" x14ac:dyDescent="0.25"/>
  <cols>
    <col min="1" max="1" width="15.5703125" customWidth="1"/>
    <col min="6" max="6" width="10.85546875" bestFit="1" customWidth="1"/>
    <col min="7" max="7" width="11" bestFit="1" customWidth="1"/>
  </cols>
  <sheetData>
    <row r="1" spans="1:10" x14ac:dyDescent="0.25">
      <c r="B1" t="s">
        <v>3</v>
      </c>
      <c r="C1" t="s">
        <v>4</v>
      </c>
      <c r="D1" t="s">
        <v>42</v>
      </c>
      <c r="E1" t="s">
        <v>13</v>
      </c>
      <c r="F1" t="s">
        <v>37</v>
      </c>
      <c r="G1" t="s">
        <v>36</v>
      </c>
      <c r="H1" t="s">
        <v>58</v>
      </c>
      <c r="I1" t="s">
        <v>45</v>
      </c>
    </row>
    <row r="2" spans="1:10" x14ac:dyDescent="0.25">
      <c r="A2" t="s">
        <v>1</v>
      </c>
      <c r="B2">
        <v>26.4</v>
      </c>
      <c r="C2">
        <v>1</v>
      </c>
      <c r="D2">
        <v>0</v>
      </c>
      <c r="E2" t="s">
        <v>14</v>
      </c>
      <c r="F2" t="s">
        <v>40</v>
      </c>
      <c r="G2" s="6">
        <v>20</v>
      </c>
      <c r="H2" s="6">
        <v>185</v>
      </c>
      <c r="I2" s="6">
        <v>185</v>
      </c>
      <c r="J2" s="6">
        <f t="shared" ref="J2:J8" si="0">H2-I2</f>
        <v>0</v>
      </c>
    </row>
    <row r="3" spans="1:10" x14ac:dyDescent="0.25">
      <c r="A3" t="s">
        <v>28</v>
      </c>
      <c r="B3">
        <v>26.4</v>
      </c>
      <c r="C3">
        <v>2</v>
      </c>
      <c r="D3">
        <v>0</v>
      </c>
      <c r="E3" t="s">
        <v>14</v>
      </c>
      <c r="F3" t="s">
        <v>40</v>
      </c>
      <c r="G3" s="6"/>
      <c r="H3" s="6">
        <v>185</v>
      </c>
      <c r="I3" s="6">
        <v>185</v>
      </c>
      <c r="J3" s="6">
        <f>H3-I3</f>
        <v>0</v>
      </c>
    </row>
    <row r="4" spans="1:10" x14ac:dyDescent="0.25">
      <c r="A4" t="s">
        <v>35</v>
      </c>
      <c r="B4">
        <v>36.299999999999997</v>
      </c>
      <c r="C4">
        <v>3</v>
      </c>
      <c r="D4">
        <v>0</v>
      </c>
      <c r="E4" t="s">
        <v>14</v>
      </c>
      <c r="F4" t="s">
        <v>40</v>
      </c>
      <c r="G4" s="6">
        <v>20</v>
      </c>
      <c r="H4" s="6">
        <v>185</v>
      </c>
      <c r="I4" s="6">
        <v>185</v>
      </c>
      <c r="J4" s="6">
        <f>H4-I4</f>
        <v>0</v>
      </c>
    </row>
    <row r="5" spans="1:10" x14ac:dyDescent="0.25">
      <c r="A5" t="s">
        <v>29</v>
      </c>
      <c r="B5">
        <v>14</v>
      </c>
      <c r="C5">
        <v>4</v>
      </c>
      <c r="D5">
        <v>0</v>
      </c>
      <c r="E5" t="s">
        <v>14</v>
      </c>
      <c r="F5" t="s">
        <v>39</v>
      </c>
      <c r="G5" s="6">
        <v>20</v>
      </c>
      <c r="H5" s="6">
        <v>185</v>
      </c>
      <c r="I5" s="6">
        <v>185</v>
      </c>
      <c r="J5" s="6">
        <f>H5-I5</f>
        <v>0</v>
      </c>
    </row>
    <row r="6" spans="1:10" x14ac:dyDescent="0.25">
      <c r="A6" t="s">
        <v>59</v>
      </c>
      <c r="B6">
        <v>11.5</v>
      </c>
      <c r="C6">
        <v>5</v>
      </c>
      <c r="D6">
        <v>0</v>
      </c>
      <c r="E6" t="s">
        <v>14</v>
      </c>
      <c r="F6" t="s">
        <v>39</v>
      </c>
      <c r="G6" s="6">
        <v>20</v>
      </c>
      <c r="H6" s="6">
        <v>185</v>
      </c>
      <c r="I6" s="6">
        <v>185</v>
      </c>
      <c r="J6" s="6">
        <f t="shared" si="0"/>
        <v>0</v>
      </c>
    </row>
    <row r="7" spans="1:10" x14ac:dyDescent="0.25">
      <c r="A7" t="s">
        <v>21</v>
      </c>
      <c r="B7">
        <v>11.4</v>
      </c>
      <c r="C7">
        <v>6</v>
      </c>
      <c r="D7">
        <v>0</v>
      </c>
      <c r="E7" t="s">
        <v>14</v>
      </c>
      <c r="F7" t="s">
        <v>39</v>
      </c>
      <c r="G7" s="6">
        <v>20</v>
      </c>
      <c r="H7" s="6">
        <v>185</v>
      </c>
      <c r="I7" s="6">
        <v>185</v>
      </c>
      <c r="J7" s="6">
        <f t="shared" si="0"/>
        <v>0</v>
      </c>
    </row>
    <row r="8" spans="1:10" x14ac:dyDescent="0.25">
      <c r="A8" t="s">
        <v>60</v>
      </c>
      <c r="B8">
        <v>16.399999999999999</v>
      </c>
      <c r="C8">
        <v>7</v>
      </c>
      <c r="D8">
        <v>0</v>
      </c>
      <c r="E8" t="s">
        <v>14</v>
      </c>
      <c r="F8" t="s">
        <v>39</v>
      </c>
      <c r="G8" s="6">
        <v>20</v>
      </c>
      <c r="H8" s="6">
        <v>185</v>
      </c>
      <c r="I8" s="6">
        <v>185</v>
      </c>
      <c r="J8" s="6">
        <f t="shared" si="0"/>
        <v>0</v>
      </c>
    </row>
    <row r="9" spans="1:10" x14ac:dyDescent="0.25">
      <c r="A9" t="s">
        <v>55</v>
      </c>
      <c r="B9">
        <v>12.2</v>
      </c>
      <c r="C9">
        <v>8</v>
      </c>
      <c r="D9">
        <v>0</v>
      </c>
      <c r="E9" t="s">
        <v>14</v>
      </c>
      <c r="F9" t="s">
        <v>39</v>
      </c>
      <c r="G9" s="6">
        <v>20</v>
      </c>
      <c r="H9" s="6">
        <v>185</v>
      </c>
      <c r="I9" s="6">
        <v>185</v>
      </c>
      <c r="J9" s="6">
        <f>H9-I9</f>
        <v>0</v>
      </c>
    </row>
    <row r="10" spans="1:10" x14ac:dyDescent="0.25">
      <c r="A10" t="s">
        <v>44</v>
      </c>
      <c r="B10">
        <v>32.4</v>
      </c>
      <c r="C10">
        <v>9</v>
      </c>
      <c r="D10">
        <v>0</v>
      </c>
      <c r="E10" t="s">
        <v>41</v>
      </c>
      <c r="F10" t="s">
        <v>38</v>
      </c>
      <c r="G10" s="6"/>
      <c r="H10" s="6">
        <v>185</v>
      </c>
      <c r="I10" s="6">
        <v>185</v>
      </c>
      <c r="J10" s="6">
        <f t="shared" ref="J10:J13" si="1">H10-I10</f>
        <v>0</v>
      </c>
    </row>
    <row r="11" spans="1:10" x14ac:dyDescent="0.25">
      <c r="A11" t="s">
        <v>43</v>
      </c>
      <c r="B11">
        <v>37.700000000000003</v>
      </c>
      <c r="C11">
        <v>10</v>
      </c>
      <c r="D11">
        <v>0</v>
      </c>
      <c r="E11" t="s">
        <v>14</v>
      </c>
      <c r="F11" t="s">
        <v>40</v>
      </c>
      <c r="G11" s="6"/>
      <c r="H11" s="6">
        <v>185</v>
      </c>
      <c r="I11" s="6">
        <v>185</v>
      </c>
      <c r="J11" s="6">
        <f t="shared" si="1"/>
        <v>0</v>
      </c>
    </row>
    <row r="12" spans="1:10" x14ac:dyDescent="0.25">
      <c r="A12" t="s">
        <v>57</v>
      </c>
      <c r="B12">
        <v>2.5</v>
      </c>
      <c r="C12">
        <v>11</v>
      </c>
      <c r="D12">
        <v>0</v>
      </c>
      <c r="E12" t="s">
        <v>14</v>
      </c>
      <c r="F12" t="s">
        <v>39</v>
      </c>
      <c r="G12" s="6">
        <v>20</v>
      </c>
      <c r="H12" s="6">
        <v>185</v>
      </c>
      <c r="I12" s="6">
        <v>185</v>
      </c>
      <c r="J12" s="6">
        <f t="shared" si="1"/>
        <v>0</v>
      </c>
    </row>
    <row r="13" spans="1:10" x14ac:dyDescent="0.25">
      <c r="A13" t="s">
        <v>56</v>
      </c>
      <c r="B13">
        <v>8.1999999999999993</v>
      </c>
      <c r="C13">
        <v>12</v>
      </c>
      <c r="D13">
        <v>0</v>
      </c>
      <c r="E13" t="s">
        <v>14</v>
      </c>
      <c r="F13" t="s">
        <v>40</v>
      </c>
      <c r="G13" s="6">
        <v>20</v>
      </c>
      <c r="H13" s="6">
        <v>185</v>
      </c>
      <c r="I13" s="6">
        <v>185</v>
      </c>
      <c r="J13" s="6">
        <f t="shared" si="1"/>
        <v>0</v>
      </c>
    </row>
  </sheetData>
  <pageMargins left="0.25" right="0.25" top="0.75" bottom="0.75" header="0.3" footer="0.3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A883D-BEAB-4AA5-BA99-75DAE631D885}">
  <sheetPr>
    <pageSetUpPr fitToPage="1"/>
  </sheetPr>
  <dimension ref="A1:AC14"/>
  <sheetViews>
    <sheetView workbookViewId="0">
      <selection activeCell="E5" sqref="E5"/>
    </sheetView>
  </sheetViews>
  <sheetFormatPr defaultRowHeight="15" x14ac:dyDescent="0.25"/>
  <cols>
    <col min="1" max="1" width="19.5703125" bestFit="1" customWidth="1"/>
    <col min="3" max="3" width="5.28515625" bestFit="1" customWidth="1"/>
    <col min="4" max="4" width="5.7109375" bestFit="1" customWidth="1"/>
    <col min="7" max="7" width="15.7109375" bestFit="1" customWidth="1"/>
  </cols>
  <sheetData>
    <row r="1" spans="1:29" x14ac:dyDescent="0.25">
      <c r="A1" t="s">
        <v>4</v>
      </c>
      <c r="B1" t="s">
        <v>54</v>
      </c>
      <c r="C1" t="s">
        <v>2</v>
      </c>
      <c r="D1" t="s">
        <v>19</v>
      </c>
      <c r="E1" t="s">
        <v>53</v>
      </c>
      <c r="G1" t="s">
        <v>52</v>
      </c>
      <c r="H1" s="11">
        <f>100%-SUM(_xlfn.CHOOSECOLS(D3PlacePayouts,2))</f>
        <v>0.4</v>
      </c>
    </row>
    <row r="2" spans="1:29" x14ac:dyDescent="0.25">
      <c r="A2" t="str" cm="1">
        <f t="array" aca="1" ref="A2:D10" ca="1">_xlfn.LET(_xlpm.scores,_xlfn._xlws.FILTER('2024 Day 3 Stroke Play'!$A$1:$AA$999,NOT(ISERR(FIND(" Net",'2024 Day 3 Stroke Play'!$A$1:$A$999))),""),_xlpm.playerInfo,_xlfn.CHOOSECOLS(_xlfn._xlws.SORT(D3PlayerInfo,PlayerNumCol,1),PlayerNumCol,PlayerNameCol,PlayerEntryCol),_xlpm.playerScores,_xlfn.HSTACK(_xlpm.playerInfo,_xlpm.scores),_xlpm.filteredScores,IF(D3IncludeAll,_xlfn._xlws.FILTER(_xlpm.playerScores,_xlfn.CHOOSECOLS(_xlpm.playerScores,1)&gt;0,""),_xlfn._xlws.FILTER(_xlpm.playerScores,_xlfn.CHOOSECOLS(_xlpm.playerScores,3)&gt;0,"")),_xlpm.initTotals,IF(TYPE(_xlpm.filteredScores)=64,INDEX(_xlpm.filteredScores,_xlfn.SEQUENCE(ROWS(_xlpm.filteredScores)),{2,24}),""),_xlpm.totals,_xlfn._xlws.FILTER(_xlpm.initTotals,_xlfn.CHOOSECOLS(_xlpm.initTotals,2)&gt;0,""),
_xlpm.scoreList,_xlfn.CHOOSECOLS(_xlpm.totals,2),_xlpm.uniqueScores,_xlfn._xlws.SORT(_xlfn.UNIQUE(_xlpm.scoreList)),_xlpm.ranks,MATCH(_xlpm.scoreList,_xlpm.uniqueScores),_xlpm.oerCounts,_xlfn.BYROW(_xlpm.scoreList,_xlfn.LAMBDA(_xlpm.score,SUM((_xlpm.scoreList=_xlpm.score)*1))),_xlpm.uniqueCounts,_xlfn.UNIQUE(_xlfn.HSTACK(_xlpm.scoreList,_xlpm.oerCounts)),_xlpm.counts,_xlfn.BYROW(_xlpm.scoreList,_xlfn.LAMBDA(_xlpm.score,IF(SUM((_xlpm.scoreList=_xlpm.score)*1)&gt;1,"T"&amp;MATCH(_xlpm.score,_xlpm.uniqueScores),MATCH(_xlpm.score,_xlpm.uniqueScores)))),
_xlpm.output,_xlfn.HSTACK(_xlpm.totals,_xlpm.ranks,_xlpm.counts),_xlfn.SORTBY(_xlpm.output,_xlfn.CHOOSECOLS(_xlpm.output,3),1,_xlfn.CHOOSECOLS(_xlpm.output,1),1))</f>
        <v>Pom Moon</v>
      </c>
      <c r="B2">
        <f ca="1"/>
        <v>75</v>
      </c>
      <c r="C2">
        <f ca="1"/>
        <v>1</v>
      </c>
      <c r="D2">
        <f ca="1"/>
        <v>1</v>
      </c>
      <c r="E2" s="13" cm="1">
        <f t="array" aca="1" ref="E2" ca="1">IF(NOT(C2=""),AVERAGE(OFFSET(D3PlacePayouts,VLOOKUP(C2,D3PlacePayouts,1,FALSE)-1,1,COUNTIF(C:C,C2)))*D3Kitty,"")</f>
        <v>59.400000000000006</v>
      </c>
      <c r="G2" t="s">
        <v>51</v>
      </c>
      <c r="H2" t="str">
        <f ca="1">_xlfn.LET(_xlpm.r,ROW(),_xlpm.countStart,ADDRESS(_xlpm.r+1,COLUMN(),1,1),_xlpm.countEnd,ADDRESS(999,COLUMN(),1,1),_xlpm.countRange,INDIRECT(_xlpm.countStart&amp;":"&amp;_xlpm.countEnd,TRUE),_xlpm.scoreCount,IF(COUNTIF(_xlpm.countRange,MIN(_xlpm.countRange))=1,MIN(_xlpm.countRange),"Tie"),_xlpm.scoreCount)</f>
        <v>Tie</v>
      </c>
      <c r="I2" t="str">
        <f t="shared" ref="I2:Y2" ca="1" si="0">_xlfn.LET(_xlpm.r,ROW(),_xlpm.countStart,ADDRESS(_xlpm.r+1,COLUMN(),1,1),_xlpm.countEnd,ADDRESS(999,COLUMN(),1,1),_xlpm.countRange,INDIRECT(_xlpm.countStart&amp;":"&amp;_xlpm.countEnd,TRUE),_xlpm.scoreCount,IF(COUNTIF(_xlpm.countRange,MIN(_xlpm.countRange))=1,MIN(_xlpm.countRange),"Tie"),_xlpm.scoreCount)</f>
        <v>Tie</v>
      </c>
      <c r="J2" t="str">
        <f t="shared" ca="1" si="0"/>
        <v>Tie</v>
      </c>
      <c r="K2">
        <f t="shared" ca="1" si="0"/>
        <v>3</v>
      </c>
      <c r="L2" t="str">
        <f t="shared" ca="1" si="0"/>
        <v>Tie</v>
      </c>
      <c r="M2">
        <f t="shared" ca="1" si="0"/>
        <v>3</v>
      </c>
      <c r="N2" t="str">
        <f t="shared" ca="1" si="0"/>
        <v>Tie</v>
      </c>
      <c r="O2">
        <f t="shared" ca="1" si="0"/>
        <v>3</v>
      </c>
      <c r="P2" t="str">
        <f t="shared" ca="1" si="0"/>
        <v>Tie</v>
      </c>
      <c r="Q2" t="str">
        <f t="shared" ca="1" si="0"/>
        <v>Tie</v>
      </c>
      <c r="R2">
        <f t="shared" ca="1" si="0"/>
        <v>3</v>
      </c>
      <c r="S2">
        <f t="shared" ca="1" si="0"/>
        <v>2</v>
      </c>
      <c r="T2" t="str">
        <f t="shared" ca="1" si="0"/>
        <v>Tie</v>
      </c>
      <c r="U2" t="str">
        <f t="shared" ca="1" si="0"/>
        <v>Tie</v>
      </c>
      <c r="V2" t="str">
        <f t="shared" ca="1" si="0"/>
        <v>Tie</v>
      </c>
      <c r="W2">
        <f t="shared" ca="1" si="0"/>
        <v>3</v>
      </c>
      <c r="X2">
        <f t="shared" ca="1" si="0"/>
        <v>2</v>
      </c>
      <c r="Y2" t="str">
        <f t="shared" ca="1" si="0"/>
        <v>Tie</v>
      </c>
      <c r="Z2" t="s">
        <v>50</v>
      </c>
      <c r="AA2" t="s">
        <v>53</v>
      </c>
    </row>
    <row r="3" spans="1:29" x14ac:dyDescent="0.25">
      <c r="A3" t="str">
        <f ca="1"/>
        <v>Austin Shea</v>
      </c>
      <c r="B3">
        <f ca="1"/>
        <v>76</v>
      </c>
      <c r="C3">
        <f ca="1"/>
        <v>2</v>
      </c>
      <c r="D3">
        <f ca="1"/>
        <v>2</v>
      </c>
      <c r="E3" s="13" cm="1">
        <f t="array" aca="1" ref="E3" ca="1">IF(NOT(C3=""),AVERAGE(OFFSET(D3PlacePayouts,VLOOKUP(C3,D3PlacePayouts,1,FALSE)-1,1,COUNTIF(C:C,C3)))*D3Kitty,"")</f>
        <v>32.4</v>
      </c>
      <c r="G3" t="str" cm="1">
        <f t="array" aca="1" ref="G3:Y11" ca="1">_xlfn.LET(_xlpm.nets,_xlfn._xlws.FILTER(_xlfn._xlws.FILTER(D3Scores,(RIGHT('2024 Day 3 Stroke Play'!$A$1:$A$999,3)="Net"),""),{0,0,1,1,1,1,1,1,1,1,1,1,1,1,1,1,1,1,1,1},""),_xlpm.playerInfo,_xlfn.CHOOSECOLS(_xlfn._xlws.SORT(D3PlayerInfo,PlayerNumCol,1),PlayerNumCol,PlayerNameCol,PlayerEntryCol),_xlpm.playerScores,_xlfn.HSTACK(_xlpm.playerInfo,_xlpm.nets),_xlpm.participantFilteredScores,IF(D3IncludeAll,_xlfn._xlws.FILTER(_xlpm.playerScores,_xlfn.CHOOSECOLS(_xlpm.playerScores,1)&gt;0,""),_xlfn._xlws.FILTER(_xlpm.playerScores,_xlfn.CHOOSECOLS(_xlpm.playerScores,3)&gt;0,"")),_xlpm.particpantScores,_xlfn._xlws.FILTER(_xlpm.participantFilteredScores,{0,1,0,1,1,1,1,1,1,1,1,1,1,1,1,1,1,1,1,1,1},""),_xlpm.particpantScores)</f>
        <v>John Allen</v>
      </c>
      <c r="H3">
        <f ca="1"/>
        <v>3</v>
      </c>
      <c r="I3">
        <f ca="1"/>
        <v>4</v>
      </c>
      <c r="J3">
        <f ca="1"/>
        <v>9</v>
      </c>
      <c r="K3">
        <f ca="1"/>
        <v>8</v>
      </c>
      <c r="L3">
        <f ca="1"/>
        <v>5</v>
      </c>
      <c r="M3">
        <f ca="1"/>
        <v>6</v>
      </c>
      <c r="N3">
        <f ca="1"/>
        <v>7</v>
      </c>
      <c r="O3">
        <f ca="1"/>
        <v>6</v>
      </c>
      <c r="P3">
        <f ca="1"/>
        <v>5</v>
      </c>
      <c r="Q3">
        <f ca="1"/>
        <v>6</v>
      </c>
      <c r="R3">
        <f ca="1"/>
        <v>5</v>
      </c>
      <c r="S3">
        <f ca="1"/>
        <v>2</v>
      </c>
      <c r="T3">
        <f ca="1"/>
        <v>5</v>
      </c>
      <c r="U3">
        <f ca="1"/>
        <v>6</v>
      </c>
      <c r="V3">
        <f ca="1"/>
        <v>3</v>
      </c>
      <c r="W3">
        <f ca="1"/>
        <v>6</v>
      </c>
      <c r="X3">
        <f ca="1"/>
        <v>9</v>
      </c>
      <c r="Y3">
        <f ca="1"/>
        <v>7</v>
      </c>
      <c r="Z3" cm="1">
        <f t="array" aca="1" ref="Z3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>1</v>
      </c>
      <c r="AA3" s="9" cm="1">
        <f t="array" aca="1" ref="AA3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>10.285714285714285</v>
      </c>
    </row>
    <row r="4" spans="1:29" x14ac:dyDescent="0.25">
      <c r="A4" t="str">
        <f ca="1"/>
        <v>Chris Cortenez</v>
      </c>
      <c r="B4">
        <f ca="1"/>
        <v>80</v>
      </c>
      <c r="C4">
        <f ca="1"/>
        <v>3</v>
      </c>
      <c r="D4" t="str">
        <f ca="1"/>
        <v>T3</v>
      </c>
      <c r="E4" s="13" cm="1">
        <f t="array" aca="1" ref="E4" ca="1">IF(NOT(C4=""),AVERAGE(OFFSET(D3PlacePayouts,VLOOKUP(C4,D3PlacePayouts,1,FALSE)-1,1,COUNTIF(C:C,C4)))*D3Kitty,"")</f>
        <v>5.3999999999999995</v>
      </c>
      <c r="G4" t="str">
        <f ca="1"/>
        <v>Marcus Fast</v>
      </c>
      <c r="H4">
        <f ca="1"/>
        <v>6</v>
      </c>
      <c r="I4">
        <f ca="1"/>
        <v>4</v>
      </c>
      <c r="J4">
        <f ca="1"/>
        <v>6</v>
      </c>
      <c r="K4">
        <f ca="1"/>
        <v>7</v>
      </c>
      <c r="L4">
        <f ca="1"/>
        <v>8</v>
      </c>
      <c r="M4">
        <f ca="1"/>
        <v>6</v>
      </c>
      <c r="N4">
        <f ca="1"/>
        <v>3</v>
      </c>
      <c r="O4">
        <f ca="1"/>
        <v>8</v>
      </c>
      <c r="P4">
        <f ca="1"/>
        <v>7</v>
      </c>
      <c r="Q4">
        <f ca="1"/>
        <v>3</v>
      </c>
      <c r="R4">
        <f ca="1"/>
        <v>6</v>
      </c>
      <c r="S4">
        <f ca="1"/>
        <v>4</v>
      </c>
      <c r="T4">
        <f ca="1"/>
        <v>8</v>
      </c>
      <c r="U4">
        <f ca="1"/>
        <v>5</v>
      </c>
      <c r="V4">
        <f ca="1"/>
        <v>6</v>
      </c>
      <c r="W4">
        <f ca="1"/>
        <v>5</v>
      </c>
      <c r="X4">
        <f ca="1"/>
        <v>4</v>
      </c>
      <c r="Y4">
        <f ca="1"/>
        <v>6</v>
      </c>
      <c r="Z4" cm="1">
        <f t="array" aca="1" ref="Z4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>0</v>
      </c>
      <c r="AA4" s="9" cm="1">
        <f t="array" aca="1" ref="AA4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>0</v>
      </c>
    </row>
    <row r="5" spans="1:29" x14ac:dyDescent="0.25">
      <c r="A5" t="str">
        <f ca="1"/>
        <v>Jerry Ohu</v>
      </c>
      <c r="B5">
        <f ca="1"/>
        <v>80</v>
      </c>
      <c r="C5">
        <f ca="1"/>
        <v>3</v>
      </c>
      <c r="D5" t="str">
        <f ca="1"/>
        <v>T3</v>
      </c>
      <c r="E5" s="13" cm="1">
        <f t="array" aca="1" ref="E5" ca="1">IF(NOT(C5=""),AVERAGE(OFFSET(D3PlacePayouts,VLOOKUP(C5,D3PlacePayouts,1,FALSE)-1,1,COUNTIF(C:C,C5)))*D3Kitty,"")</f>
        <v>5.3999999999999995</v>
      </c>
      <c r="G5" t="str">
        <f ca="1"/>
        <v>Curt Balcerzak</v>
      </c>
      <c r="H5">
        <f ca="1"/>
        <v>4</v>
      </c>
      <c r="I5">
        <f ca="1"/>
        <v>5</v>
      </c>
      <c r="J5">
        <f ca="1"/>
        <v>4</v>
      </c>
      <c r="K5">
        <f ca="1"/>
        <v>4</v>
      </c>
      <c r="L5">
        <f ca="1"/>
        <v>5</v>
      </c>
      <c r="M5">
        <f ca="1"/>
        <v>4</v>
      </c>
      <c r="N5">
        <f ca="1"/>
        <v>4</v>
      </c>
      <c r="O5">
        <f ca="1"/>
        <v>5</v>
      </c>
      <c r="P5">
        <f ca="1"/>
        <v>6</v>
      </c>
      <c r="Q5">
        <f ca="1"/>
        <v>3</v>
      </c>
      <c r="R5">
        <f ca="1"/>
        <v>3</v>
      </c>
      <c r="S5">
        <f ca="1"/>
        <v>6</v>
      </c>
      <c r="T5">
        <f ca="1"/>
        <v>6</v>
      </c>
      <c r="U5">
        <f ca="1"/>
        <v>4</v>
      </c>
      <c r="V5">
        <f ca="1"/>
        <v>5</v>
      </c>
      <c r="W5">
        <f ca="1"/>
        <v>5</v>
      </c>
      <c r="X5">
        <f ca="1"/>
        <v>4</v>
      </c>
      <c r="Y5">
        <f ca="1"/>
        <v>7</v>
      </c>
      <c r="Z5" cm="1">
        <f t="array" aca="1" ref="Z5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>1</v>
      </c>
      <c r="AA5" s="9" cm="1">
        <f t="array" aca="1" ref="AA5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>10.285714285714285</v>
      </c>
    </row>
    <row r="6" spans="1:29" x14ac:dyDescent="0.25">
      <c r="A6" t="str">
        <f ca="1"/>
        <v>Mitch Leitner</v>
      </c>
      <c r="B6">
        <f ca="1"/>
        <v>80</v>
      </c>
      <c r="C6">
        <f ca="1"/>
        <v>3</v>
      </c>
      <c r="D6" t="str">
        <f ca="1"/>
        <v>T3</v>
      </c>
      <c r="E6" s="13" cm="1">
        <f t="array" aca="1" ref="E6" ca="1">IF(NOT(C6=""),AVERAGE(OFFSET(D3PlacePayouts,VLOOKUP(C6,D3PlacePayouts,1,FALSE)-1,1,COUNTIF(C:C,C6)))*D3Kitty,"")</f>
        <v>5.3999999999999995</v>
      </c>
      <c r="G6" t="str">
        <f ca="1"/>
        <v>Pom Moon</v>
      </c>
      <c r="H6">
        <f ca="1"/>
        <v>3</v>
      </c>
      <c r="I6">
        <f ca="1"/>
        <v>2</v>
      </c>
      <c r="J6">
        <f ca="1"/>
        <v>5</v>
      </c>
      <c r="K6">
        <f ca="1"/>
        <v>5</v>
      </c>
      <c r="L6">
        <f ca="1"/>
        <v>5</v>
      </c>
      <c r="M6">
        <f ca="1"/>
        <v>6</v>
      </c>
      <c r="N6">
        <f ca="1"/>
        <v>2</v>
      </c>
      <c r="O6">
        <f ca="1"/>
        <v>3</v>
      </c>
      <c r="P6">
        <f ca="1"/>
        <v>4</v>
      </c>
      <c r="Q6">
        <f ca="1"/>
        <v>5</v>
      </c>
      <c r="R6">
        <f ca="1"/>
        <v>5</v>
      </c>
      <c r="S6">
        <f ca="1"/>
        <v>5</v>
      </c>
      <c r="T6">
        <f ca="1"/>
        <v>4</v>
      </c>
      <c r="U6">
        <f ca="1"/>
        <v>5</v>
      </c>
      <c r="V6">
        <f ca="1"/>
        <v>3</v>
      </c>
      <c r="W6">
        <f ca="1"/>
        <v>4</v>
      </c>
      <c r="X6">
        <f ca="1"/>
        <v>4</v>
      </c>
      <c r="Y6">
        <f ca="1"/>
        <v>5</v>
      </c>
      <c r="Z6" cm="1">
        <f t="array" aca="1" ref="Z6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>1</v>
      </c>
      <c r="AA6" s="9" cm="1">
        <f t="array" aca="1" ref="AA6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>10.285714285714285</v>
      </c>
    </row>
    <row r="7" spans="1:29" x14ac:dyDescent="0.25">
      <c r="A7" t="str">
        <f ca="1"/>
        <v>Curt Balcerzak</v>
      </c>
      <c r="B7">
        <f ca="1"/>
        <v>84</v>
      </c>
      <c r="C7">
        <f ca="1"/>
        <v>4</v>
      </c>
      <c r="D7">
        <f ca="1"/>
        <v>4</v>
      </c>
      <c r="E7" s="13" cm="1">
        <f t="array" aca="1" ref="E7" ca="1">IF(NOT(C7=""),AVERAGE(OFFSET(D3PlacePayouts,VLOOKUP(C7,D3PlacePayouts,1,FALSE)-1,1,COUNTIF(C:C,C7)))*D3Kitty,"")</f>
        <v>0</v>
      </c>
      <c r="G7" t="str">
        <f ca="1"/>
        <v>Scott O'Hare</v>
      </c>
      <c r="H7">
        <f ca="1"/>
        <v>4</v>
      </c>
      <c r="I7">
        <f ca="1"/>
        <v>4</v>
      </c>
      <c r="J7">
        <f ca="1"/>
        <v>7</v>
      </c>
      <c r="K7">
        <f ca="1"/>
        <v>7</v>
      </c>
      <c r="L7">
        <f ca="1"/>
        <v>6</v>
      </c>
      <c r="M7">
        <f ca="1"/>
        <v>5</v>
      </c>
      <c r="N7">
        <f ca="1"/>
        <v>4</v>
      </c>
      <c r="O7">
        <f ca="1"/>
        <v>7</v>
      </c>
      <c r="P7">
        <f ca="1"/>
        <v>6</v>
      </c>
      <c r="Q7">
        <f ca="1"/>
        <v>5</v>
      </c>
      <c r="R7">
        <f ca="1"/>
        <v>4</v>
      </c>
      <c r="S7">
        <f ca="1"/>
        <v>3</v>
      </c>
      <c r="T7">
        <f ca="1"/>
        <v>4</v>
      </c>
      <c r="U7">
        <f ca="1"/>
        <v>5</v>
      </c>
      <c r="V7">
        <f ca="1"/>
        <v>5</v>
      </c>
      <c r="W7">
        <f ca="1"/>
        <v>4</v>
      </c>
      <c r="X7">
        <f ca="1"/>
        <v>4</v>
      </c>
      <c r="Y7">
        <f ca="1"/>
        <v>6</v>
      </c>
      <c r="Z7" cm="1">
        <f t="array" aca="1" ref="Z7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>0</v>
      </c>
      <c r="AA7" s="9" cm="1">
        <f t="array" aca="1" ref="AA7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>0</v>
      </c>
    </row>
    <row r="8" spans="1:29" x14ac:dyDescent="0.25">
      <c r="A8" t="str">
        <f ca="1"/>
        <v>Scott O'Hare</v>
      </c>
      <c r="B8">
        <f ca="1"/>
        <v>90</v>
      </c>
      <c r="C8">
        <f ca="1"/>
        <v>5</v>
      </c>
      <c r="D8">
        <f ca="1"/>
        <v>5</v>
      </c>
      <c r="E8" s="13" cm="1">
        <f t="array" aca="1" ref="E8" ca="1">IF(NOT(C8=""),AVERAGE(OFFSET(D3PlacePayouts,VLOOKUP(C8,D3PlacePayouts,1,FALSE)-1,1,COUNTIF(C:C,C8)))*D3Kitty,"")</f>
        <v>0</v>
      </c>
      <c r="G8" t="str">
        <f ca="1"/>
        <v>Jerry Ohu</v>
      </c>
      <c r="H8">
        <f ca="1"/>
        <v>5</v>
      </c>
      <c r="I8">
        <f ca="1"/>
        <v>2</v>
      </c>
      <c r="J8">
        <f ca="1"/>
        <v>5</v>
      </c>
      <c r="K8">
        <f ca="1"/>
        <v>5</v>
      </c>
      <c r="L8">
        <f ca="1"/>
        <v>3</v>
      </c>
      <c r="M8">
        <f ca="1"/>
        <v>4</v>
      </c>
      <c r="N8">
        <f ca="1"/>
        <v>2</v>
      </c>
      <c r="O8">
        <f ca="1"/>
        <v>4</v>
      </c>
      <c r="P8">
        <f ca="1"/>
        <v>4</v>
      </c>
      <c r="Q8">
        <f ca="1"/>
        <v>4</v>
      </c>
      <c r="R8">
        <f ca="1"/>
        <v>5</v>
      </c>
      <c r="S8">
        <f ca="1"/>
        <v>3</v>
      </c>
      <c r="T8">
        <f ca="1"/>
        <v>9</v>
      </c>
      <c r="U8">
        <f ca="1"/>
        <v>6</v>
      </c>
      <c r="V8">
        <f ca="1"/>
        <v>6</v>
      </c>
      <c r="W8">
        <f ca="1"/>
        <v>5</v>
      </c>
      <c r="X8">
        <f ca="1"/>
        <v>2</v>
      </c>
      <c r="Y8">
        <f ca="1"/>
        <v>6</v>
      </c>
      <c r="Z8" cm="1">
        <f t="array" aca="1" ref="Z8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>1</v>
      </c>
      <c r="AA8" s="9" cm="1">
        <f t="array" aca="1" ref="AA8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>10.285714285714285</v>
      </c>
    </row>
    <row r="9" spans="1:29" x14ac:dyDescent="0.25">
      <c r="A9" t="str">
        <f ca="1"/>
        <v>John Allen</v>
      </c>
      <c r="B9">
        <f ca="1"/>
        <v>102</v>
      </c>
      <c r="C9">
        <f ca="1"/>
        <v>6</v>
      </c>
      <c r="D9" t="str">
        <f ca="1"/>
        <v>T6</v>
      </c>
      <c r="E9" s="13" cm="1">
        <f t="array" aca="1" ref="E9" ca="1">IF(NOT(C9=""),AVERAGE(OFFSET(D3PlacePayouts,VLOOKUP(C9,D3PlacePayouts,1,FALSE)-1,1,COUNTIF(C:C,C9)))*D3Kitty,"")</f>
        <v>0</v>
      </c>
      <c r="G9" t="str">
        <f ca="1"/>
        <v>Chris Cortenez</v>
      </c>
      <c r="H9">
        <f ca="1"/>
        <v>4</v>
      </c>
      <c r="I9">
        <f ca="1"/>
        <v>3</v>
      </c>
      <c r="J9">
        <f ca="1"/>
        <v>4</v>
      </c>
      <c r="K9">
        <f ca="1"/>
        <v>7</v>
      </c>
      <c r="L9">
        <f ca="1"/>
        <v>3</v>
      </c>
      <c r="M9">
        <f ca="1"/>
        <v>4</v>
      </c>
      <c r="N9">
        <f ca="1"/>
        <v>3</v>
      </c>
      <c r="O9">
        <f ca="1"/>
        <v>5</v>
      </c>
      <c r="P9">
        <f ca="1"/>
        <v>4</v>
      </c>
      <c r="Q9">
        <f ca="1"/>
        <v>5</v>
      </c>
      <c r="R9">
        <f ca="1"/>
        <v>5</v>
      </c>
      <c r="S9">
        <f ca="1"/>
        <v>5</v>
      </c>
      <c r="T9">
        <f ca="1"/>
        <v>5</v>
      </c>
      <c r="U9">
        <f ca="1"/>
        <v>6</v>
      </c>
      <c r="V9">
        <f ca="1"/>
        <v>4</v>
      </c>
      <c r="W9">
        <f ca="1"/>
        <v>4</v>
      </c>
      <c r="X9">
        <f ca="1"/>
        <v>3</v>
      </c>
      <c r="Y9">
        <f ca="1"/>
        <v>6</v>
      </c>
      <c r="Z9" cm="1">
        <f t="array" aca="1" ref="Z9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>0</v>
      </c>
      <c r="AA9" s="9" cm="1">
        <f t="array" aca="1" ref="AA9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>0</v>
      </c>
    </row>
    <row r="10" spans="1:29" x14ac:dyDescent="0.25">
      <c r="A10" t="str">
        <f ca="1"/>
        <v>Marcus Fast</v>
      </c>
      <c r="B10">
        <f ca="1"/>
        <v>102</v>
      </c>
      <c r="C10">
        <f ca="1"/>
        <v>6</v>
      </c>
      <c r="D10" t="str">
        <f ca="1"/>
        <v>T6</v>
      </c>
      <c r="E10" s="13" cm="1">
        <f t="array" aca="1" ref="E10" ca="1">IF(NOT(C10=""),AVERAGE(OFFSET(D3PlacePayouts,VLOOKUP(C10,D3PlacePayouts,1,FALSE)-1,1,COUNTIF(C:C,C10)))*D3Kitty,"")</f>
        <v>0</v>
      </c>
      <c r="G10" t="str">
        <f ca="1"/>
        <v>Austin Shea</v>
      </c>
      <c r="H10">
        <f ca="1"/>
        <v>4</v>
      </c>
      <c r="I10">
        <f ca="1"/>
        <v>4</v>
      </c>
      <c r="J10">
        <f ca="1"/>
        <v>4</v>
      </c>
      <c r="K10">
        <f ca="1"/>
        <v>3</v>
      </c>
      <c r="L10">
        <f ca="1"/>
        <v>5</v>
      </c>
      <c r="M10">
        <f ca="1"/>
        <v>3</v>
      </c>
      <c r="N10">
        <f ca="1"/>
        <v>3</v>
      </c>
      <c r="O10">
        <f ca="1"/>
        <v>6</v>
      </c>
      <c r="P10">
        <f ca="1"/>
        <v>3</v>
      </c>
      <c r="Q10">
        <f ca="1"/>
        <v>4</v>
      </c>
      <c r="R10">
        <f ca="1"/>
        <v>4</v>
      </c>
      <c r="S10">
        <f ca="1"/>
        <v>4</v>
      </c>
      <c r="T10">
        <f ca="1"/>
        <v>6</v>
      </c>
      <c r="U10">
        <f ca="1"/>
        <v>4</v>
      </c>
      <c r="V10">
        <f ca="1"/>
        <v>7</v>
      </c>
      <c r="W10">
        <f ca="1"/>
        <v>3</v>
      </c>
      <c r="X10">
        <f ca="1"/>
        <v>5</v>
      </c>
      <c r="Y10">
        <f ca="1"/>
        <v>4</v>
      </c>
      <c r="Z10" cm="1">
        <f t="array" aca="1" ref="Z10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>3</v>
      </c>
      <c r="AA10" s="9" cm="1">
        <f t="array" aca="1" ref="AA10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>30.857142857142854</v>
      </c>
    </row>
    <row r="11" spans="1:29" x14ac:dyDescent="0.25">
      <c r="E11" s="13" t="str" cm="1">
        <f t="array" aca="1" ref="E11" ca="1">IF(NOT(C11=""),AVERAGE(OFFSET(D3PlacePayouts,VLOOKUP(C11,D3PlacePayouts,1,FALSE)-1,1,COUNTIF(C:C,C11)))*D3Kitty,"")</f>
        <v/>
      </c>
      <c r="G11" t="str">
        <f ca="1"/>
        <v>Mitch Leitner</v>
      </c>
      <c r="H11">
        <f ca="1"/>
        <v>3</v>
      </c>
      <c r="I11">
        <f ca="1"/>
        <v>3</v>
      </c>
      <c r="J11">
        <f ca="1"/>
        <v>4</v>
      </c>
      <c r="K11">
        <f ca="1"/>
        <v>4</v>
      </c>
      <c r="L11">
        <f ca="1"/>
        <v>7</v>
      </c>
      <c r="M11">
        <f ca="1"/>
        <v>5</v>
      </c>
      <c r="N11">
        <f ca="1"/>
        <v>6</v>
      </c>
      <c r="O11">
        <f ca="1"/>
        <v>4</v>
      </c>
      <c r="P11">
        <f ca="1"/>
        <v>3</v>
      </c>
      <c r="Q11">
        <f ca="1"/>
        <v>5</v>
      </c>
      <c r="R11">
        <f ca="1"/>
        <v>5</v>
      </c>
      <c r="S11">
        <f ca="1"/>
        <v>3</v>
      </c>
      <c r="T11">
        <f ca="1"/>
        <v>5</v>
      </c>
      <c r="U11">
        <f ca="1"/>
        <v>4</v>
      </c>
      <c r="V11">
        <f ca="1"/>
        <v>5</v>
      </c>
      <c r="W11">
        <f ca="1"/>
        <v>6</v>
      </c>
      <c r="X11">
        <f ca="1"/>
        <v>4</v>
      </c>
      <c r="Y11">
        <f ca="1"/>
        <v>4</v>
      </c>
      <c r="Z11" cm="1">
        <f t="array" aca="1" ref="Z11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>0</v>
      </c>
      <c r="AA11" s="9" cm="1">
        <f t="array" aca="1" ref="AA11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>0</v>
      </c>
    </row>
    <row r="12" spans="1:29" x14ac:dyDescent="0.25">
      <c r="E12" s="13" t="str" cm="1">
        <f t="array" aca="1" ref="E12" ca="1">IF(NOT(C12=""),AVERAGE(OFFSET(D3PlacePayouts,VLOOKUP(C12,D3PlacePayouts,1,FALSE)-1,1,COUNTIF(C:C,C12)))*D3Kitty,"")</f>
        <v/>
      </c>
      <c r="Z12" t="str" cm="1">
        <f t="array" aca="1" ref="Z12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/>
      </c>
      <c r="AA12" s="9" t="str" cm="1">
        <f t="array" aca="1" ref="AA12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/>
      </c>
    </row>
    <row r="13" spans="1:29" x14ac:dyDescent="0.25">
      <c r="E13" s="13" t="str" cm="1">
        <f t="array" aca="1" ref="E13" ca="1">IF(NOT(C13=""),AVERAGE(OFFSET(D3PlacePayouts,VLOOKUP(C13,D3PlacePayouts,1,FALSE)-1,1,COUNTIF(C:C,C13)))*D3Kitty,"")</f>
        <v/>
      </c>
      <c r="Z13" t="str" cm="1">
        <f t="array" aca="1" ref="Z13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/>
      </c>
      <c r="AA13" s="9" t="str" cm="1">
        <f t="array" aca="1" ref="AA13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/>
      </c>
    </row>
    <row r="14" spans="1:29" x14ac:dyDescent="0.25">
      <c r="Z14" t="str" cm="1">
        <f t="array" aca="1" ref="Z14" ca="1">_xlfn.LET(_xlpm.r,ROW(),_xlpm.c,COLUMN(),_xlpm.startRow,MATCH("Skins",Z:Z,0),_xlpm.scoreStart,ADDRESS(_xlpm.r,_xlpm.c-18,1,1),_xlpm.scoreEnd,ADDRESS(_xlpm.r,_xlpm.c-1,1,1),_xlpm.skinStart,ADDRESS(_xlpm.startRow,_xlpm.c-18,1,1),_xlpm.skinEnd,ADDRESS(_xlpm.startRow,_xlpm.c-1,1,1),_xlpm.scores,INDIRECT(_xlpm.scoreStart&amp;":"&amp;_xlpm.scoreEnd),_xlpm.skins,INDIRECT(_xlpm.skinStart&amp;":"&amp;_xlpm.skinEnd),IF(INDIRECT(_xlpm.scoreStart)="","",SUMPRODUCT((_xlpm.scores&lt;&gt;"")*(_xlpm.scores=_xlpm.skins))))</f>
        <v/>
      </c>
      <c r="AA14" s="9" t="str" cm="1">
        <f t="array" aca="1" ref="AA14" ca="1">_xlfn.LET(_xlpm.r,ROW(),_xlpm.c,COLUMN(),_xlpm.startRow,MATCH("Skins",Z:Z,0),_xlpm.totalSkinStart,ADDRESS(_xlpm.startRow+1,_xlpm.c-1,1,1),_xlpm.totalSkinEnd,ADDRESS(999,_xlpm.c-1,1,1),_xlpm.totalSkins,SUM(INDIRECT(_xlpm.totalSkinStart&amp;":"&amp;_xlpm.totalSkinEnd)),IF(INDIRECT(ADDRESS(ROW(),COLUMN()-20))="","",D3Kitty*(100%-SUM(_xlfn.CHOOSECOLS(D3PlacePayouts,2)))*(cellRef(_xlpm.r,_xlpm.c-1)/_xlpm.totalSkins)))</f>
        <v/>
      </c>
      <c r="AC14" s="14"/>
    </row>
  </sheetData>
  <conditionalFormatting sqref="H3:Y999">
    <cfRule type="expression" dxfId="0" priority="1">
      <formula>H3=INDIRECT(ADDRESS(2,COLUMN()))</formula>
    </cfRule>
  </conditionalFormatting>
  <pageMargins left="0.25" right="0.25" top="0.75" bottom="0.75" header="0.3" footer="0.3"/>
  <pageSetup scale="5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5FB4B-81FF-4386-9FF6-BA648DCA5A56}">
  <sheetPr>
    <pageSetUpPr fitToPage="1"/>
  </sheetPr>
  <dimension ref="A1:Q28"/>
  <sheetViews>
    <sheetView workbookViewId="0">
      <selection activeCell="B1" sqref="B1"/>
    </sheetView>
  </sheetViews>
  <sheetFormatPr defaultRowHeight="15" x14ac:dyDescent="0.25"/>
  <cols>
    <col min="1" max="1" width="26.140625" bestFit="1" customWidth="1"/>
    <col min="2" max="2" width="12" customWidth="1"/>
    <col min="3" max="3" width="10.5703125" customWidth="1"/>
    <col min="4" max="4" width="9.42578125" customWidth="1"/>
    <col min="5" max="9" width="10.28515625" customWidth="1"/>
    <col min="16" max="16" width="18.7109375" customWidth="1"/>
  </cols>
  <sheetData>
    <row r="1" spans="1:17" x14ac:dyDescent="0.25">
      <c r="A1" t="s">
        <v>5</v>
      </c>
      <c r="B1" t="s">
        <v>67</v>
      </c>
      <c r="K1" t="s">
        <v>25</v>
      </c>
      <c r="L1" t="s">
        <v>25</v>
      </c>
      <c r="M1" t="s">
        <v>26</v>
      </c>
      <c r="N1" t="s">
        <v>26</v>
      </c>
      <c r="O1" t="s">
        <v>47</v>
      </c>
      <c r="P1" t="s">
        <v>48</v>
      </c>
      <c r="Q1">
        <v>6</v>
      </c>
    </row>
    <row r="2" spans="1:17" x14ac:dyDescent="0.25">
      <c r="A2" t="s">
        <v>6</v>
      </c>
      <c r="B2" t="s">
        <v>61</v>
      </c>
      <c r="C2" t="s">
        <v>46</v>
      </c>
      <c r="D2" t="s">
        <v>62</v>
      </c>
      <c r="E2" t="s">
        <v>39</v>
      </c>
      <c r="F2" t="s">
        <v>63</v>
      </c>
      <c r="G2" t="s">
        <v>40</v>
      </c>
      <c r="H2" t="s">
        <v>64</v>
      </c>
      <c r="I2" t="s">
        <v>38</v>
      </c>
      <c r="J2" t="s">
        <v>22</v>
      </c>
      <c r="K2" t="s">
        <v>23</v>
      </c>
      <c r="L2" t="s">
        <v>24</v>
      </c>
      <c r="M2" t="s">
        <v>23</v>
      </c>
      <c r="N2" t="s">
        <v>24</v>
      </c>
      <c r="O2" t="s">
        <v>22</v>
      </c>
      <c r="P2" t="s">
        <v>49</v>
      </c>
      <c r="Q2">
        <v>9</v>
      </c>
    </row>
    <row r="3" spans="1:17" x14ac:dyDescent="0.25">
      <c r="A3" t="s">
        <v>7</v>
      </c>
      <c r="B3">
        <v>141</v>
      </c>
      <c r="C3">
        <v>138</v>
      </c>
      <c r="D3">
        <v>136</v>
      </c>
      <c r="E3">
        <v>132</v>
      </c>
      <c r="F3">
        <v>127</v>
      </c>
      <c r="G3">
        <v>124</v>
      </c>
      <c r="H3">
        <v>118</v>
      </c>
      <c r="I3">
        <v>111</v>
      </c>
      <c r="J3">
        <v>1</v>
      </c>
      <c r="K3">
        <v>3</v>
      </c>
      <c r="L3">
        <v>4</v>
      </c>
      <c r="M3">
        <v>3</v>
      </c>
      <c r="N3">
        <v>4</v>
      </c>
      <c r="P3" t="s">
        <v>65</v>
      </c>
      <c r="Q3" t="b">
        <v>0</v>
      </c>
    </row>
    <row r="4" spans="1:17" x14ac:dyDescent="0.25">
      <c r="A4" t="s">
        <v>8</v>
      </c>
      <c r="B4">
        <v>74.8</v>
      </c>
      <c r="C4">
        <v>73.8</v>
      </c>
      <c r="D4">
        <v>72.2</v>
      </c>
      <c r="E4">
        <v>70.7</v>
      </c>
      <c r="F4">
        <v>69.900000000000006</v>
      </c>
      <c r="G4">
        <v>68.599999999999994</v>
      </c>
      <c r="H4">
        <v>65.8</v>
      </c>
      <c r="I4">
        <v>64.099999999999994</v>
      </c>
      <c r="J4">
        <v>2</v>
      </c>
      <c r="K4">
        <v>17</v>
      </c>
      <c r="L4">
        <v>3</v>
      </c>
      <c r="M4">
        <v>17</v>
      </c>
      <c r="N4">
        <v>3</v>
      </c>
    </row>
    <row r="5" spans="1:17" x14ac:dyDescent="0.25">
      <c r="A5" t="s">
        <v>10</v>
      </c>
      <c r="B5">
        <f>$L$21</f>
        <v>72</v>
      </c>
      <c r="C5">
        <f t="shared" ref="C5:I5" si="0">$L$21</f>
        <v>72</v>
      </c>
      <c r="D5">
        <f t="shared" si="0"/>
        <v>72</v>
      </c>
      <c r="E5">
        <f t="shared" si="0"/>
        <v>72</v>
      </c>
      <c r="F5">
        <f t="shared" si="0"/>
        <v>72</v>
      </c>
      <c r="G5">
        <f t="shared" si="0"/>
        <v>72</v>
      </c>
      <c r="H5">
        <f t="shared" si="0"/>
        <v>72</v>
      </c>
      <c r="I5">
        <f t="shared" si="0"/>
        <v>72</v>
      </c>
      <c r="J5">
        <v>3</v>
      </c>
      <c r="K5">
        <v>13</v>
      </c>
      <c r="L5">
        <v>4</v>
      </c>
      <c r="M5">
        <v>15</v>
      </c>
      <c r="N5">
        <v>4</v>
      </c>
    </row>
    <row r="6" spans="1:17" x14ac:dyDescent="0.25">
      <c r="A6" t="s">
        <v>16</v>
      </c>
      <c r="B6" t="s">
        <v>40</v>
      </c>
      <c r="C6" t="s">
        <v>64</v>
      </c>
      <c r="D6" t="s">
        <v>38</v>
      </c>
      <c r="J6">
        <v>4</v>
      </c>
      <c r="K6">
        <v>11</v>
      </c>
      <c r="L6">
        <v>4</v>
      </c>
      <c r="M6">
        <v>11</v>
      </c>
      <c r="N6">
        <v>4</v>
      </c>
    </row>
    <row r="7" spans="1:17" x14ac:dyDescent="0.25">
      <c r="A7" t="s">
        <v>9</v>
      </c>
      <c r="B7">
        <v>143</v>
      </c>
      <c r="C7">
        <v>134</v>
      </c>
      <c r="D7">
        <v>130</v>
      </c>
      <c r="J7">
        <v>5</v>
      </c>
      <c r="K7">
        <v>7</v>
      </c>
      <c r="L7">
        <v>5</v>
      </c>
      <c r="M7">
        <v>5</v>
      </c>
      <c r="N7">
        <v>5</v>
      </c>
    </row>
    <row r="8" spans="1:17" x14ac:dyDescent="0.25">
      <c r="A8" t="s">
        <v>11</v>
      </c>
      <c r="B8">
        <v>74.8</v>
      </c>
      <c r="C8">
        <v>71</v>
      </c>
      <c r="D8">
        <v>68.5</v>
      </c>
      <c r="J8">
        <v>6</v>
      </c>
      <c r="K8">
        <v>15</v>
      </c>
      <c r="L8">
        <v>4</v>
      </c>
      <c r="M8">
        <v>13</v>
      </c>
      <c r="N8">
        <v>4</v>
      </c>
    </row>
    <row r="9" spans="1:17" x14ac:dyDescent="0.25">
      <c r="A9" t="s">
        <v>12</v>
      </c>
      <c r="B9">
        <f>$N$21</f>
        <v>72</v>
      </c>
      <c r="C9">
        <f t="shared" ref="C9:D9" si="1">$N$21</f>
        <v>72</v>
      </c>
      <c r="D9">
        <f t="shared" si="1"/>
        <v>72</v>
      </c>
      <c r="J9">
        <v>7</v>
      </c>
      <c r="K9">
        <v>9</v>
      </c>
      <c r="L9">
        <v>3</v>
      </c>
      <c r="M9">
        <v>9</v>
      </c>
      <c r="N9">
        <v>3</v>
      </c>
    </row>
    <row r="10" spans="1:17" x14ac:dyDescent="0.25">
      <c r="A10" t="s">
        <v>15</v>
      </c>
      <c r="B10" s="1">
        <v>1</v>
      </c>
      <c r="J10">
        <v>8</v>
      </c>
      <c r="K10">
        <v>5</v>
      </c>
      <c r="L10">
        <v>5</v>
      </c>
      <c r="M10">
        <v>1</v>
      </c>
      <c r="N10">
        <v>5</v>
      </c>
    </row>
    <row r="11" spans="1:17" x14ac:dyDescent="0.25">
      <c r="A11" t="s">
        <v>34</v>
      </c>
      <c r="B11">
        <v>30</v>
      </c>
      <c r="J11">
        <v>9</v>
      </c>
      <c r="K11">
        <v>1</v>
      </c>
      <c r="L11">
        <v>4</v>
      </c>
      <c r="M11">
        <v>7</v>
      </c>
      <c r="N11">
        <v>4</v>
      </c>
    </row>
    <row r="12" spans="1:17" x14ac:dyDescent="0.25">
      <c r="J12">
        <v>10</v>
      </c>
      <c r="K12">
        <v>14</v>
      </c>
      <c r="L12">
        <v>4</v>
      </c>
      <c r="M12">
        <v>14</v>
      </c>
      <c r="N12">
        <v>4</v>
      </c>
    </row>
    <row r="13" spans="1:17" x14ac:dyDescent="0.25">
      <c r="A13" t="s">
        <v>17</v>
      </c>
      <c r="J13">
        <v>11</v>
      </c>
      <c r="K13">
        <v>6</v>
      </c>
      <c r="L13">
        <v>4</v>
      </c>
      <c r="M13">
        <v>6</v>
      </c>
      <c r="N13">
        <v>4</v>
      </c>
    </row>
    <row r="14" spans="1:17" x14ac:dyDescent="0.25">
      <c r="A14" t="s">
        <v>18</v>
      </c>
      <c r="B14" s="6">
        <f>SUM(_xlfn.CHOOSECOLS(D3PlayerInfo,PlayerEntryCol))</f>
        <v>180</v>
      </c>
      <c r="J14">
        <v>12</v>
      </c>
      <c r="K14">
        <v>16</v>
      </c>
      <c r="L14">
        <v>3</v>
      </c>
      <c r="M14">
        <v>16</v>
      </c>
      <c r="N14">
        <v>3</v>
      </c>
    </row>
    <row r="15" spans="1:17" x14ac:dyDescent="0.25">
      <c r="A15" t="s">
        <v>19</v>
      </c>
      <c r="B15" t="s">
        <v>20</v>
      </c>
      <c r="J15">
        <v>13</v>
      </c>
      <c r="K15">
        <v>8</v>
      </c>
      <c r="L15">
        <v>5</v>
      </c>
      <c r="M15">
        <v>4</v>
      </c>
      <c r="N15">
        <v>5</v>
      </c>
    </row>
    <row r="16" spans="1:17" x14ac:dyDescent="0.25">
      <c r="A16">
        <v>1</v>
      </c>
      <c r="B16" s="1">
        <v>0.33</v>
      </c>
      <c r="J16">
        <v>14</v>
      </c>
      <c r="K16">
        <v>12</v>
      </c>
      <c r="L16">
        <v>4</v>
      </c>
      <c r="M16">
        <v>8</v>
      </c>
      <c r="N16">
        <v>4</v>
      </c>
    </row>
    <row r="17" spans="1:14" x14ac:dyDescent="0.25">
      <c r="A17">
        <v>2</v>
      </c>
      <c r="B17" s="1">
        <v>0.18</v>
      </c>
      <c r="J17">
        <v>15</v>
      </c>
      <c r="K17">
        <v>4</v>
      </c>
      <c r="L17">
        <v>4</v>
      </c>
      <c r="M17">
        <v>10</v>
      </c>
      <c r="N17">
        <v>4</v>
      </c>
    </row>
    <row r="18" spans="1:14" x14ac:dyDescent="0.25">
      <c r="A18">
        <v>3</v>
      </c>
      <c r="B18" s="1">
        <v>0.09</v>
      </c>
      <c r="J18">
        <v>16</v>
      </c>
      <c r="K18">
        <v>10</v>
      </c>
      <c r="L18">
        <v>4</v>
      </c>
      <c r="M18">
        <v>12</v>
      </c>
      <c r="N18">
        <v>4</v>
      </c>
    </row>
    <row r="19" spans="1:14" x14ac:dyDescent="0.25">
      <c r="A19">
        <v>4</v>
      </c>
      <c r="B19" s="1">
        <v>0</v>
      </c>
      <c r="J19">
        <v>17</v>
      </c>
      <c r="K19">
        <v>18</v>
      </c>
      <c r="L19">
        <v>3</v>
      </c>
      <c r="M19">
        <v>18</v>
      </c>
      <c r="N19">
        <v>3</v>
      </c>
    </row>
    <row r="20" spans="1:14" x14ac:dyDescent="0.25">
      <c r="A20">
        <v>5</v>
      </c>
      <c r="B20" s="1">
        <v>0</v>
      </c>
      <c r="J20">
        <v>18</v>
      </c>
      <c r="K20">
        <v>2</v>
      </c>
      <c r="L20">
        <v>5</v>
      </c>
      <c r="M20">
        <v>2</v>
      </c>
      <c r="N20">
        <v>5</v>
      </c>
    </row>
    <row r="21" spans="1:14" x14ac:dyDescent="0.25">
      <c r="A21">
        <v>6</v>
      </c>
      <c r="B21" s="1">
        <v>0</v>
      </c>
      <c r="J21" t="s">
        <v>27</v>
      </c>
      <c r="K21" t="str">
        <f>IF(SUM(_xlfn.SEQUENCE(18,,1,1))=SUM(K3:K20),"Good","Bad")</f>
        <v>Good</v>
      </c>
      <c r="L21">
        <f>SUM(L3:L20)</f>
        <v>72</v>
      </c>
      <c r="M21" t="str">
        <f>IF(SUM(_xlfn.SEQUENCE(18,,1,1))=SUM(M3:M20),"Good","Bad")</f>
        <v>Good</v>
      </c>
      <c r="N21">
        <f>SUM(N3:N20)</f>
        <v>72</v>
      </c>
    </row>
    <row r="22" spans="1:14" x14ac:dyDescent="0.25">
      <c r="A22">
        <v>7</v>
      </c>
      <c r="B22" s="1">
        <v>0</v>
      </c>
    </row>
    <row r="23" spans="1:14" x14ac:dyDescent="0.25">
      <c r="A23">
        <v>8</v>
      </c>
      <c r="B23" s="1">
        <v>0</v>
      </c>
    </row>
    <row r="24" spans="1:14" x14ac:dyDescent="0.25">
      <c r="A24">
        <v>9</v>
      </c>
      <c r="B24" s="1">
        <v>0</v>
      </c>
    </row>
    <row r="25" spans="1:14" x14ac:dyDescent="0.25">
      <c r="A25">
        <v>10</v>
      </c>
      <c r="B25" s="1">
        <v>0</v>
      </c>
    </row>
    <row r="26" spans="1:14" x14ac:dyDescent="0.25">
      <c r="A26">
        <v>11</v>
      </c>
      <c r="B26" s="1">
        <v>0</v>
      </c>
    </row>
    <row r="27" spans="1:14" x14ac:dyDescent="0.25">
      <c r="A27">
        <v>12</v>
      </c>
      <c r="B27" s="1">
        <v>0</v>
      </c>
    </row>
    <row r="28" spans="1:14" x14ac:dyDescent="0.25">
      <c r="A28">
        <v>13</v>
      </c>
      <c r="B28" s="1">
        <v>0</v>
      </c>
    </row>
  </sheetData>
  <pageMargins left="0.25" right="0.25" top="0.75" bottom="0.75" header="0.3" footer="0.3"/>
  <pageSetup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11</vt:i4>
      </vt:variant>
    </vt:vector>
  </HeadingPairs>
  <TitlesOfParts>
    <vt:vector size="15" baseType="lpstr">
      <vt:lpstr>2024 Day 3 Stroke Play</vt:lpstr>
      <vt:lpstr>Day 3 Players</vt:lpstr>
      <vt:lpstr>Day 3 Results</vt:lpstr>
      <vt:lpstr>Day 3 Course &amp; Tourney</vt:lpstr>
      <vt:lpstr>D3BlockHeight</vt:lpstr>
      <vt:lpstr>D3BlockStart</vt:lpstr>
      <vt:lpstr>D3HandicapAllowance</vt:lpstr>
      <vt:lpstr>D3HoleInfo</vt:lpstr>
      <vt:lpstr>D3IncludeAll</vt:lpstr>
      <vt:lpstr>D3MaxHandicap</vt:lpstr>
      <vt:lpstr>D3MensTees</vt:lpstr>
      <vt:lpstr>D3PlacePayouts</vt:lpstr>
      <vt:lpstr>D3PlayerInfo</vt:lpstr>
      <vt:lpstr>D3Scores</vt:lpstr>
      <vt:lpstr>D3WomensTees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John Allen</cp:lastModifiedBy>
  <cp:lastPrinted>2024-08-29T05:24:28Z</cp:lastPrinted>
  <dcterms:created xsi:type="dcterms:W3CDTF">2020-11-08T06:36:47Z</dcterms:created>
  <dcterms:modified xsi:type="dcterms:W3CDTF">2024-08-29T05:25:03Z</dcterms:modified>
</cp:coreProperties>
</file>