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ocuments\John Personal\"/>
    </mc:Choice>
  </mc:AlternateContent>
  <xr:revisionPtr revIDLastSave="0" documentId="13_ncr:1_{215B4198-99EA-4A07-B0FF-33862D586208}" xr6:coauthVersionLast="47" xr6:coauthVersionMax="47" xr10:uidLastSave="{00000000-0000-0000-0000-000000000000}"/>
  <bookViews>
    <workbookView xWindow="-120" yWindow="-120" windowWidth="29040" windowHeight="15840" xr2:uid="{880D7685-431A-41D2-A8D1-E4D187F5A7EF}"/>
  </bookViews>
  <sheets>
    <sheet name="Sheet1" sheetId="1" r:id="rId1"/>
  </sheets>
  <definedNames>
    <definedName name="Kitty">SUM(Sheet1!$AE$6:$AE$20)</definedName>
    <definedName name="PlacePayouts">Sheet1!$AH$2:$AI$7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T19" i="1"/>
  <c r="T15" i="1"/>
  <c r="T13" i="1"/>
  <c r="T11" i="1"/>
  <c r="T9" i="1"/>
  <c r="T7" i="1"/>
  <c r="T5" i="1"/>
  <c r="A20" i="1"/>
  <c r="A18" i="1"/>
  <c r="A16" i="1"/>
  <c r="A14" i="1"/>
  <c r="A12" i="1"/>
  <c r="A10" i="1"/>
  <c r="A8" i="1"/>
  <c r="A6" i="1"/>
  <c r="T3" i="1"/>
  <c r="T17" i="1"/>
  <c r="T6" i="1"/>
  <c r="U18" i="1" a="1"/>
  <c r="V14" i="1" a="1"/>
  <c r="W10" i="1" a="1"/>
  <c r="W20" i="1" a="1"/>
  <c r="X16" i="1" a="1"/>
  <c r="Y12" i="1" a="1"/>
  <c r="Z8" i="1" a="1"/>
  <c r="U6" i="1" a="1"/>
  <c r="Z18" i="1" a="1"/>
  <c r="U14" i="1" a="1"/>
  <c r="V10" i="1" a="1"/>
  <c r="V20" i="1" a="1"/>
  <c r="W16" i="1" a="1"/>
  <c r="X12" i="1" a="1"/>
  <c r="Y8" i="1" a="1"/>
  <c r="V6" i="1" a="1"/>
  <c r="Y18" i="1" a="1"/>
  <c r="Z14" i="1" a="1"/>
  <c r="U10" i="1" a="1"/>
  <c r="U20" i="1" a="1"/>
  <c r="V16" i="1" a="1"/>
  <c r="W12" i="1" a="1"/>
  <c r="X8" i="1" a="1"/>
  <c r="W6" i="1" a="1"/>
  <c r="X18" i="1" a="1"/>
  <c r="Y14" i="1" a="1"/>
  <c r="Z10" i="1" a="1"/>
  <c r="X6" i="1" a="1"/>
  <c r="Z20" i="1" a="1"/>
  <c r="U16" i="1" a="1"/>
  <c r="V12" i="1" a="1"/>
  <c r="W8" i="1" a="1"/>
  <c r="Y6" i="1" a="1"/>
  <c r="W18" i="1" a="1"/>
  <c r="X14" i="1" a="1"/>
  <c r="Y10" i="1" a="1"/>
  <c r="Z6" i="1" a="1"/>
  <c r="Y20" i="1" a="1"/>
  <c r="Z16" i="1" a="1"/>
  <c r="U12" i="1" a="1"/>
  <c r="V8" i="1" a="1"/>
  <c r="V18" i="1" a="1"/>
  <c r="W14" i="1" a="1"/>
  <c r="X10" i="1" a="1"/>
  <c r="X20" i="1" a="1"/>
  <c r="Y16" i="1" a="1"/>
  <c r="Z12" i="1" a="1"/>
  <c r="U8" i="1" a="1"/>
  <c r="U8" i="1" l="1"/>
  <c r="Z12" i="1"/>
  <c r="Y16" i="1"/>
  <c r="X20" i="1"/>
  <c r="X10" i="1"/>
  <c r="W14" i="1"/>
  <c r="V18" i="1"/>
  <c r="V8" i="1"/>
  <c r="U12" i="1"/>
  <c r="Z16" i="1"/>
  <c r="Y20" i="1"/>
  <c r="Z6" i="1"/>
  <c r="Y10" i="1"/>
  <c r="X14" i="1"/>
  <c r="W18" i="1"/>
  <c r="Y6" i="1"/>
  <c r="W8" i="1"/>
  <c r="V12" i="1"/>
  <c r="U16" i="1"/>
  <c r="Z20" i="1"/>
  <c r="X6" i="1"/>
  <c r="Z10" i="1"/>
  <c r="Y14" i="1"/>
  <c r="X18" i="1"/>
  <c r="W6" i="1"/>
  <c r="X8" i="1"/>
  <c r="W12" i="1"/>
  <c r="V16" i="1"/>
  <c r="U20" i="1"/>
  <c r="U10" i="1"/>
  <c r="Z14" i="1"/>
  <c r="Y18" i="1"/>
  <c r="V6" i="1"/>
  <c r="Y8" i="1"/>
  <c r="X12" i="1"/>
  <c r="W16" i="1"/>
  <c r="V20" i="1"/>
  <c r="V10" i="1"/>
  <c r="U14" i="1"/>
  <c r="Z18" i="1"/>
  <c r="U6" i="1"/>
  <c r="Z8" i="1"/>
  <c r="Y12" i="1"/>
  <c r="X16" i="1"/>
  <c r="W20" i="1"/>
  <c r="W10" i="1"/>
  <c r="V14" i="1"/>
  <c r="U18" i="1"/>
  <c r="AA12" i="1" l="1"/>
  <c r="AA20" i="1"/>
  <c r="AB20" i="1" s="1"/>
  <c r="AA18" i="1"/>
  <c r="AB18" i="1" s="1"/>
  <c r="AA16" i="1"/>
  <c r="AB16" i="1" s="1"/>
  <c r="AA14" i="1"/>
  <c r="AB14" i="1" s="1"/>
  <c r="AA10" i="1"/>
  <c r="AB10" i="1" s="1"/>
  <c r="AA8" i="1"/>
  <c r="AB8" i="1" s="1"/>
  <c r="AA6" i="1"/>
  <c r="AB6" i="1" s="1"/>
  <c r="AB12" i="1"/>
  <c r="AC6" i="1" l="1"/>
  <c r="AC8" i="1"/>
  <c r="AC16" i="1"/>
  <c r="AF16" i="1" s="1"/>
  <c r="AC10" i="1"/>
  <c r="AC20" i="1"/>
  <c r="AC14" i="1"/>
  <c r="AC12" i="1"/>
  <c r="AC18" i="1"/>
  <c r="AF20" i="1" l="1"/>
  <c r="AD20" i="1"/>
  <c r="AD12" i="1"/>
  <c r="AF12" i="1"/>
  <c r="AF18" i="1"/>
  <c r="AD18" i="1"/>
  <c r="AD6" i="1"/>
  <c r="AF6" i="1"/>
  <c r="AF10" i="1"/>
  <c r="AD10" i="1"/>
  <c r="AF14" i="1"/>
  <c r="AD14" i="1"/>
  <c r="AD8" i="1"/>
  <c r="AF8" i="1"/>
  <c r="AD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<sst xmlns="http://schemas.openxmlformats.org/spreadsheetml/2006/main" count="20" uniqueCount="20">
  <si>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Player</t>
  </si>
  <si>
    <t>Peoria Holes</t>
  </si>
  <si>
    <t>Par</t>
  </si>
  <si>
    <t>Handicap</t>
  </si>
  <si>
    <t>Net</t>
  </si>
  <si>
    <t>Gross</t>
  </si>
  <si>
    <t>Rank</t>
  </si>
  <si>
    <t>Place</t>
  </si>
  <si>
    <t>Paid</t>
  </si>
  <si>
    <t>Payouts</t>
  </si>
  <si>
    <t>Prize</t>
  </si>
  <si>
    <t>March 2023 HAF League Outing Scoresheet - $10 Peoria</t>
  </si>
  <si>
    <t>John Allen</t>
  </si>
  <si>
    <t>Curt Balcerzak</t>
  </si>
  <si>
    <t>Travis Hubbard</t>
  </si>
  <si>
    <t>Scott O'Hare</t>
  </si>
  <si>
    <t>Chris Lundhagen</t>
  </si>
  <si>
    <t>Marcus Fast</t>
  </si>
  <si>
    <t>Pete Friesen</t>
  </si>
  <si>
    <t>Jacob Skorka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</si>
</sst>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6" fontId="0" fillId="0" borderId="0" xfId="0" applyNumberFormat="1"/>
    <xf numFmtId="9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1">
    <dxf>
      <font>
        <color theme="0"/>
      </font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4FA9D-C726-4734-A8EA-5FD4A1704210}">
  <sheetPr>
    <pageSetUpPr fitToPage="1"/>
  </sheetPr>
  <dimension ref="A1:AI20"/>
  <sheetViews>
    <sheetView tabSelected="1" workbookViewId="0">
      <selection activeCell="AF8" sqref="AF8"/>
    </sheetView>
  </sheetViews>
  <sheetFormatPr defaultRowHeight="15" x14ac:dyDescent="0.25"/>
  <cols>
    <col min="1" max="1" width="15.85546875" customWidth="1"/>
    <col min="2" max="19" width="3" customWidth="1"/>
    <col min="20" max="20" width="5.42578125" customWidth="1"/>
    <col min="21" max="26" width="4.140625" customWidth="1"/>
    <col min="28" max="28" width="5.42578125" customWidth="1"/>
    <col min="29" max="30" width="5.5703125" customWidth="1"/>
    <col min="31" max="31" width="6.140625" customWidth="1"/>
    <col min="32" max="32" width="7.140625" customWidth="1"/>
  </cols>
  <sheetData>
    <row r="1" spans="1:35" x14ac:dyDescent="0.25">
      <c r="A1" t="s">
        <v>11</v>
      </c>
      <c r="U1" t="s">
        <v>1</v>
      </c>
      <c r="AH1" t="s">
        <v>9</v>
      </c>
    </row>
    <row r="2" spans="1:35" x14ac:dyDescent="0.25">
      <c r="T2" t="s">
        <v>5</v>
      </c>
      <c r="AA2" t="s">
        <v>3</v>
      </c>
      <c r="AB2" t="s">
        <v>4</v>
      </c>
      <c r="AC2" t="s">
        <v>6</v>
      </c>
      <c r="AD2" t="s">
        <v>7</v>
      </c>
      <c r="AE2" t="s">
        <v>8</v>
      </c>
      <c r="AF2" t="s">
        <v>10</v>
      </c>
      <c r="AH2">
        <v>1</v>
      </c>
      <c r="AI2" s="2">
        <v>0.6</v>
      </c>
    </row>
    <row r="3" spans="1:35" x14ac:dyDescent="0.25">
      <c r="A3" t="s">
        <v>2</v>
      </c>
      <c r="B3">
        <v>4</v>
      </c>
      <c r="C3">
        <v>4</v>
      </c>
      <c r="D3">
        <v>3</v>
      </c>
      <c r="E3">
        <v>5</v>
      </c>
      <c r="F3">
        <v>4</v>
      </c>
      <c r="G3">
        <v>4</v>
      </c>
      <c r="H3">
        <v>4</v>
      </c>
      <c r="I3">
        <v>3</v>
      </c>
      <c r="J3">
        <v>5</v>
      </c>
      <c r="K3">
        <v>4</v>
      </c>
      <c r="L3">
        <v>3</v>
      </c>
      <c r="M3">
        <v>5</v>
      </c>
      <c r="N3">
        <v>4</v>
      </c>
      <c r="O3">
        <v>4</v>
      </c>
      <c r="P3">
        <v>3</v>
      </c>
      <c r="Q3">
        <v>5</v>
      </c>
      <c r="R3">
        <v>4</v>
      </c>
      <c r="S3">
        <v>4</v>
      </c>
      <c r="T3">
        <f>SUM(B3:S3)</f>
        <v>72</v>
      </c>
      <c r="U3">
        <v>3</v>
      </c>
      <c r="V3">
        <v>4</v>
      </c>
      <c r="W3">
        <v>5</v>
      </c>
      <c r="X3">
        <v>11</v>
      </c>
      <c r="Y3">
        <v>12</v>
      </c>
      <c r="Z3">
        <v>17</v>
      </c>
      <c r="AH3">
        <v>2</v>
      </c>
      <c r="AI3" s="2">
        <v>0.3</v>
      </c>
    </row>
    <row r="4" spans="1:35" x14ac:dyDescent="0.25">
      <c r="A4" t="s">
        <v>0</v>
      </c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  <c r="L4">
        <v>11</v>
      </c>
      <c r="M4">
        <v>12</v>
      </c>
      <c r="N4">
        <v>13</v>
      </c>
      <c r="O4">
        <v>14</v>
      </c>
      <c r="P4">
        <v>15</v>
      </c>
      <c r="Q4">
        <v>16</v>
      </c>
      <c r="R4">
        <v>17</v>
      </c>
      <c r="S4">
        <v>18</v>
      </c>
      <c r="AH4">
        <v>3</v>
      </c>
      <c r="AI4" s="2">
        <v>0.1</v>
      </c>
    </row>
    <row r="5" spans="1:35" x14ac:dyDescent="0.25">
      <c r="A5" t="s">
        <v>12</v>
      </c>
      <c r="B5">
        <v>5</v>
      </c>
      <c r="C5">
        <v>7</v>
      </c>
      <c r="D5">
        <v>6</v>
      </c>
      <c r="E5">
        <v>7</v>
      </c>
      <c r="F5">
        <v>5</v>
      </c>
      <c r="G5">
        <v>7</v>
      </c>
      <c r="H5">
        <v>6</v>
      </c>
      <c r="I5">
        <v>4</v>
      </c>
      <c r="J5">
        <v>6</v>
      </c>
      <c r="K5">
        <v>5</v>
      </c>
      <c r="L5">
        <v>9</v>
      </c>
      <c r="M5">
        <v>5</v>
      </c>
      <c r="N5">
        <v>5</v>
      </c>
      <c r="O5">
        <v>5</v>
      </c>
      <c r="P5">
        <v>4</v>
      </c>
      <c r="Q5">
        <v>7</v>
      </c>
      <c r="R5">
        <v>4</v>
      </c>
      <c r="S5">
        <v>6</v>
      </c>
      <c r="T5">
        <f t="shared" ref="T5:T20" si="0">SUM(B5:S5)</f>
        <v>103</v>
      </c>
      <c r="AH5">
        <v>4</v>
      </c>
      <c r="AI5" s="2">
        <v>0</v>
      </c>
    </row>
    <row r="6" spans="1:35" x14ac:dyDescent="0.25">
      <c r="A6" t="str">
        <f>_xlfn.CONCAT(A5," Net")</f>
        <v>John Allen Net</v>
      </c>
      <c r="B6">
        <f>IF(ISBLANK(B5),"",MIN(B5,B$3+3))</f>
        <v>5</v>
      </c>
      <c r="C6">
        <f t="shared" ref="C6:S6" si="1">IF(ISBLANK(C5),"",MIN(C5,C$3+3))</f>
        <v>7</v>
      </c>
      <c r="D6">
        <f t="shared" si="1"/>
        <v>6</v>
      </c>
      <c r="E6">
        <f t="shared" si="1"/>
        <v>7</v>
      </c>
      <c r="F6">
        <f t="shared" si="1"/>
        <v>5</v>
      </c>
      <c r="G6">
        <f t="shared" si="1"/>
        <v>7</v>
      </c>
      <c r="H6">
        <f t="shared" si="1"/>
        <v>6</v>
      </c>
      <c r="I6">
        <f t="shared" si="1"/>
        <v>4</v>
      </c>
      <c r="J6">
        <f t="shared" si="1"/>
        <v>6</v>
      </c>
      <c r="K6">
        <f t="shared" si="1"/>
        <v>5</v>
      </c>
      <c r="L6">
        <f t="shared" si="1"/>
        <v>6</v>
      </c>
      <c r="M6">
        <f t="shared" si="1"/>
        <v>5</v>
      </c>
      <c r="N6">
        <f t="shared" si="1"/>
        <v>5</v>
      </c>
      <c r="O6">
        <f t="shared" si="1"/>
        <v>5</v>
      </c>
      <c r="P6">
        <f t="shared" si="1"/>
        <v>4</v>
      </c>
      <c r="Q6">
        <f t="shared" si="1"/>
        <v>7</v>
      </c>
      <c r="R6">
        <f t="shared" si="1"/>
        <v>4</v>
      </c>
      <c r="S6">
        <f t="shared" si="1"/>
        <v>6</v>
      </c>
      <c r="T6">
        <f t="shared" si="0"/>
        <v>100</v>
      </c>
      <c r="U6" cm="1">
        <f t="array" aca="1" ref="U6" ca="1">IF(T6=0,"",INDIRECT(ADDRESS(ROW(),INDIRECT(ADDRESS(3,COLUMN()))+1))-INDIRECT(ADDRESS(3,INDIRECT(ADDRESS(3,COLUMN()))+1)))</f>
        <v>3</v>
      </c>
      <c r="V6" cm="1">
        <f t="array" aca="1" ref="V6" ca="1">IF(T6=0,"",INDIRECT(ADDRESS(ROW(),INDIRECT(ADDRESS(3,COLUMN()))+1))-INDIRECT(ADDRESS(3,INDIRECT(ADDRESS(3,COLUMN()))+1)))</f>
        <v>2</v>
      </c>
      <c r="W6" cm="1">
        <f t="array" aca="1" ref="W6" ca="1">IF(T6=0,"",INDIRECT(ADDRESS(ROW(),INDIRECT(ADDRESS(3,COLUMN()))+1))-INDIRECT(ADDRESS(3,INDIRECT(ADDRESS(3,COLUMN()))+1)))</f>
        <v>1</v>
      </c>
      <c r="X6" cm="1">
        <f t="array" aca="1" ref="X6" ca="1">IF(T6=0,"",INDIRECT(ADDRESS(ROW(),INDIRECT(ADDRESS(3,COLUMN()))+1))-INDIRECT(ADDRESS(3,INDIRECT(ADDRESS(3,COLUMN()))+1)))</f>
        <v>3</v>
      </c>
      <c r="Y6" cm="1">
        <f t="array" aca="1" ref="Y6" ca="1">IF(T6=0,"",INDIRECT(ADDRESS(ROW(),INDIRECT(ADDRESS(3,COLUMN()))+1))-INDIRECT(ADDRESS(3,INDIRECT(ADDRESS(3,COLUMN()))+1)))</f>
        <v>0</v>
      </c>
      <c r="Z6" cm="1">
        <f t="array" aca="1" ref="Z6" ca="1">IF(T6=0,"",INDIRECT(ADDRESS(ROW(),INDIRECT(ADDRESS(3,COLUMN()))+1))-INDIRECT(ADDRESS(3,INDIRECT(ADDRESS(3,COLUMN()))+1)))</f>
        <v>0</v>
      </c>
      <c r="AA6">
        <f ca="1">ROUND(SUM(U6:Z6)*3*0.8,0)</f>
        <v>22</v>
      </c>
      <c r="AB6">
        <f ca="1">ROUND(T5-AA6,0)</f>
        <v>81</v>
      </c>
      <c r="AC6">
        <f ca="1">IF(AB6=0,"",_xlfn.RANK.EQ(AB6,AB:AB,1))</f>
        <v>6</v>
      </c>
      <c r="AD6" t="str">
        <f ca="1">IF(AC6="","",IF(COUNTIF(AC:AC,AC6)&gt;1,CONCATENATE("T",AC6),TEXT(AC6,"0")))</f>
        <v>6</v>
      </c>
      <c r="AE6" s="1">
        <v>10</v>
      </c>
      <c r="AF6" s="3">
        <f ca="1">IF(AC6="","",IF(ISNA(VLOOKUP(AC6,PlacePayouts,1,FALSE)),"",AVERAGE(OFFSET(PlacePayouts,VLOOKUP(AC6,PlacePayouts,1,FALSE)-1,1,COUNTIF(AC:AC,AC6)))*Kitty))</f>
        <v>0</v>
      </c>
      <c r="AH6">
        <v>5</v>
      </c>
      <c r="AI6" s="2">
        <v>0</v>
      </c>
    </row>
    <row r="7" spans="1:35" x14ac:dyDescent="0.25">
      <c r="A7" t="s">
        <v>13</v>
      </c>
      <c r="B7">
        <v>4</v>
      </c>
      <c r="C7">
        <v>5</v>
      </c>
      <c r="D7">
        <v>5</v>
      </c>
      <c r="E7">
        <v>7</v>
      </c>
      <c r="F7">
        <v>5</v>
      </c>
      <c r="G7">
        <v>4</v>
      </c>
      <c r="H7">
        <v>6</v>
      </c>
      <c r="I7">
        <v>4</v>
      </c>
      <c r="J7">
        <v>7</v>
      </c>
      <c r="K7">
        <v>4</v>
      </c>
      <c r="L7">
        <v>4</v>
      </c>
      <c r="M7">
        <v>6</v>
      </c>
      <c r="N7">
        <v>5</v>
      </c>
      <c r="O7">
        <v>5</v>
      </c>
      <c r="P7">
        <v>4</v>
      </c>
      <c r="Q7">
        <v>6</v>
      </c>
      <c r="R7">
        <v>4</v>
      </c>
      <c r="S7">
        <v>7</v>
      </c>
      <c r="T7">
        <f t="shared" si="0"/>
        <v>92</v>
      </c>
      <c r="AF7" s="3"/>
      <c r="AH7">
        <v>6</v>
      </c>
      <c r="AI7" s="2">
        <v>0</v>
      </c>
    </row>
    <row r="8" spans="1:35" x14ac:dyDescent="0.25">
      <c r="A8" t="str">
        <f>_xlfn.CONCAT(A7," Net")</f>
        <v>Curt Balcerzak Net</v>
      </c>
      <c r="B8">
        <f t="shared" ref="B8:S8" si="2">IF(ISBLANK(B7),"",MIN(B7,B$3+3))</f>
        <v>4</v>
      </c>
      <c r="C8">
        <f t="shared" si="2"/>
        <v>5</v>
      </c>
      <c r="D8">
        <f t="shared" si="2"/>
        <v>5</v>
      </c>
      <c r="E8">
        <f t="shared" si="2"/>
        <v>7</v>
      </c>
      <c r="F8">
        <f t="shared" si="2"/>
        <v>5</v>
      </c>
      <c r="G8">
        <f t="shared" si="2"/>
        <v>4</v>
      </c>
      <c r="H8">
        <f t="shared" si="2"/>
        <v>6</v>
      </c>
      <c r="I8">
        <f t="shared" si="2"/>
        <v>4</v>
      </c>
      <c r="J8">
        <f t="shared" si="2"/>
        <v>7</v>
      </c>
      <c r="K8">
        <f t="shared" si="2"/>
        <v>4</v>
      </c>
      <c r="L8">
        <f t="shared" si="2"/>
        <v>4</v>
      </c>
      <c r="M8">
        <f t="shared" si="2"/>
        <v>6</v>
      </c>
      <c r="N8">
        <f t="shared" si="2"/>
        <v>5</v>
      </c>
      <c r="O8">
        <f t="shared" si="2"/>
        <v>5</v>
      </c>
      <c r="P8">
        <f t="shared" si="2"/>
        <v>4</v>
      </c>
      <c r="Q8">
        <f t="shared" si="2"/>
        <v>6</v>
      </c>
      <c r="R8">
        <f t="shared" si="2"/>
        <v>4</v>
      </c>
      <c r="S8">
        <f t="shared" si="2"/>
        <v>7</v>
      </c>
      <c r="T8">
        <f t="shared" si="0"/>
        <v>92</v>
      </c>
      <c r="U8" cm="1">
        <f t="array" aca="1" ref="U8" ca="1">IF(T8=0,"",INDIRECT(ADDRESS(ROW(),INDIRECT(ADDRESS(3,COLUMN()))+1))-INDIRECT(ADDRESS(3,INDIRECT(ADDRESS(3,COLUMN()))+1)))</f>
        <v>2</v>
      </c>
      <c r="V8" cm="1">
        <f t="array" aca="1" ref="V8" ca="1">IF(T8=0,"",INDIRECT(ADDRESS(ROW(),INDIRECT(ADDRESS(3,COLUMN()))+1))-INDIRECT(ADDRESS(3,INDIRECT(ADDRESS(3,COLUMN()))+1)))</f>
        <v>2</v>
      </c>
      <c r="W8" cm="1">
        <f t="array" aca="1" ref="W8" ca="1">IF(T8=0,"",INDIRECT(ADDRESS(ROW(),INDIRECT(ADDRESS(3,COLUMN()))+1))-INDIRECT(ADDRESS(3,INDIRECT(ADDRESS(3,COLUMN()))+1)))</f>
        <v>1</v>
      </c>
      <c r="X8" cm="1">
        <f t="array" aca="1" ref="X8" ca="1">IF(T8=0,"",INDIRECT(ADDRESS(ROW(),INDIRECT(ADDRESS(3,COLUMN()))+1))-INDIRECT(ADDRESS(3,INDIRECT(ADDRESS(3,COLUMN()))+1)))</f>
        <v>1</v>
      </c>
      <c r="Y8" cm="1">
        <f t="array" aca="1" ref="Y8" ca="1">IF(T8=0,"",INDIRECT(ADDRESS(ROW(),INDIRECT(ADDRESS(3,COLUMN()))+1))-INDIRECT(ADDRESS(3,INDIRECT(ADDRESS(3,COLUMN()))+1)))</f>
        <v>1</v>
      </c>
      <c r="Z8" cm="1">
        <f t="array" aca="1" ref="Z8" ca="1">IF(T8=0,"",INDIRECT(ADDRESS(ROW(),INDIRECT(ADDRESS(3,COLUMN()))+1))-INDIRECT(ADDRESS(3,INDIRECT(ADDRESS(3,COLUMN()))+1)))</f>
        <v>0</v>
      </c>
      <c r="AA8">
        <f ca="1">ROUND(SUM(U8:Z8)*3*0.8,0)</f>
        <v>17</v>
      </c>
      <c r="AB8">
        <f ca="1">ROUND(T7-AA8,0)</f>
        <v>75</v>
      </c>
      <c r="AC8">
        <f ca="1">IF(AB8=0,"",_xlfn.RANK.EQ(AB8,AB:AB,1))</f>
        <v>4</v>
      </c>
      <c r="AD8" t="str">
        <f ca="1">IF(AC8="","",IF(COUNTIF(AC:AC,AC8)&gt;1,CONCATENATE("T",AC8),TEXT(AC8,"0")))</f>
        <v>4</v>
      </c>
      <c r="AE8" s="1">
        <v>10</v>
      </c>
      <c r="AF8" s="3">
        <f ca="1">IF(AC8="","",IF(ISNA(VLOOKUP(AC8,PlacePayouts,1,FALSE)),"",AVERAGE(OFFSET(PlacePayouts,VLOOKUP(AC8,PlacePayouts,1,FALSE)-1,1,COUNTIF(AC:AC,AC8)))*Kitty))</f>
        <v>0</v>
      </c>
      <c r="AH8">
        <v>7</v>
      </c>
      <c r="AI8" s="2">
        <v>0</v>
      </c>
    </row>
    <row r="9" spans="1:35" x14ac:dyDescent="0.25">
      <c r="A9" t="s">
        <v>14</v>
      </c>
      <c r="B9">
        <v>5</v>
      </c>
      <c r="C9">
        <v>6</v>
      </c>
      <c r="D9">
        <v>7</v>
      </c>
      <c r="E9">
        <v>6</v>
      </c>
      <c r="F9">
        <v>5</v>
      </c>
      <c r="G9">
        <v>3</v>
      </c>
      <c r="H9">
        <v>5</v>
      </c>
      <c r="I9">
        <v>6</v>
      </c>
      <c r="J9">
        <v>7</v>
      </c>
      <c r="K9">
        <v>5</v>
      </c>
      <c r="L9">
        <v>6</v>
      </c>
      <c r="M9">
        <v>8</v>
      </c>
      <c r="N9">
        <v>5</v>
      </c>
      <c r="O9">
        <v>6</v>
      </c>
      <c r="P9">
        <v>5</v>
      </c>
      <c r="Q9">
        <v>5</v>
      </c>
      <c r="R9">
        <v>5</v>
      </c>
      <c r="S9">
        <v>8</v>
      </c>
      <c r="T9">
        <f t="shared" si="0"/>
        <v>103</v>
      </c>
      <c r="AF9" s="3"/>
    </row>
    <row r="10" spans="1:35" x14ac:dyDescent="0.25">
      <c r="A10" t="str">
        <f>_xlfn.CONCAT(A9," Net")</f>
        <v>Travis Hubbard Net</v>
      </c>
      <c r="B10">
        <f>IF(ISBLANK(B9),"",MIN(B9,B$3+3))</f>
        <v>5</v>
      </c>
      <c r="C10">
        <f t="shared" ref="C10" si="3">IF(ISBLANK(C9),"",MIN(C9,C$3+3))</f>
        <v>6</v>
      </c>
      <c r="D10">
        <f t="shared" ref="D10" si="4">IF(ISBLANK(D9),"",MIN(D9,D$3+3))</f>
        <v>6</v>
      </c>
      <c r="E10">
        <f t="shared" ref="E10" si="5">IF(ISBLANK(E9),"",MIN(E9,E$3+3))</f>
        <v>6</v>
      </c>
      <c r="F10">
        <f t="shared" ref="F10" si="6">IF(ISBLANK(F9),"",MIN(F9,F$3+3))</f>
        <v>5</v>
      </c>
      <c r="G10">
        <f t="shared" ref="G10" si="7">IF(ISBLANK(G9),"",MIN(G9,G$3+3))</f>
        <v>3</v>
      </c>
      <c r="H10">
        <f t="shared" ref="H10" si="8">IF(ISBLANK(H9),"",MIN(H9,H$3+3))</f>
        <v>5</v>
      </c>
      <c r="I10">
        <f t="shared" ref="I10" si="9">IF(ISBLANK(I9),"",MIN(I9,I$3+3))</f>
        <v>6</v>
      </c>
      <c r="J10">
        <f t="shared" ref="J10" si="10">IF(ISBLANK(J9),"",MIN(J9,J$3+3))</f>
        <v>7</v>
      </c>
      <c r="K10">
        <f t="shared" ref="K10" si="11">IF(ISBLANK(K9),"",MIN(K9,K$3+3))</f>
        <v>5</v>
      </c>
      <c r="L10">
        <f t="shared" ref="L10" si="12">IF(ISBLANK(L9),"",MIN(L9,L$3+3))</f>
        <v>6</v>
      </c>
      <c r="M10">
        <f t="shared" ref="M10" si="13">IF(ISBLANK(M9),"",MIN(M9,M$3+3))</f>
        <v>8</v>
      </c>
      <c r="N10">
        <f t="shared" ref="N10" si="14">IF(ISBLANK(N9),"",MIN(N9,N$3+3))</f>
        <v>5</v>
      </c>
      <c r="O10">
        <f t="shared" ref="O10" si="15">IF(ISBLANK(O9),"",MIN(O9,O$3+3))</f>
        <v>6</v>
      </c>
      <c r="P10">
        <f t="shared" ref="P10" si="16">IF(ISBLANK(P9),"",MIN(P9,P$3+3))</f>
        <v>5</v>
      </c>
      <c r="Q10">
        <f t="shared" ref="Q10" si="17">IF(ISBLANK(Q9),"",MIN(Q9,Q$3+3))</f>
        <v>5</v>
      </c>
      <c r="R10">
        <f t="shared" ref="R10" si="18">IF(ISBLANK(R9),"",MIN(R9,R$3+3))</f>
        <v>5</v>
      </c>
      <c r="S10">
        <f t="shared" ref="S10" si="19">IF(ISBLANK(S9),"",MIN(S9,S$3+3))</f>
        <v>7</v>
      </c>
      <c r="T10">
        <f t="shared" si="0"/>
        <v>101</v>
      </c>
      <c r="U10" cm="1">
        <f t="array" aca="1" ref="U10" ca="1">IF(T10=0,"",INDIRECT(ADDRESS(ROW(),INDIRECT(ADDRESS(3,COLUMN()))+1))-INDIRECT(ADDRESS(3,INDIRECT(ADDRESS(3,COLUMN()))+1)))</f>
        <v>3</v>
      </c>
      <c r="V10" cm="1">
        <f t="array" aca="1" ref="V10" ca="1">IF(T10=0,"",INDIRECT(ADDRESS(ROW(),INDIRECT(ADDRESS(3,COLUMN()))+1))-INDIRECT(ADDRESS(3,INDIRECT(ADDRESS(3,COLUMN()))+1)))</f>
        <v>1</v>
      </c>
      <c r="W10" cm="1">
        <f t="array" aca="1" ref="W10" ca="1">IF(T10=0,"",INDIRECT(ADDRESS(ROW(),INDIRECT(ADDRESS(3,COLUMN()))+1))-INDIRECT(ADDRESS(3,INDIRECT(ADDRESS(3,COLUMN()))+1)))</f>
        <v>1</v>
      </c>
      <c r="X10" cm="1">
        <f t="array" aca="1" ref="X10" ca="1">IF(T10=0,"",INDIRECT(ADDRESS(ROW(),INDIRECT(ADDRESS(3,COLUMN()))+1))-INDIRECT(ADDRESS(3,INDIRECT(ADDRESS(3,COLUMN()))+1)))</f>
        <v>3</v>
      </c>
      <c r="Y10" cm="1">
        <f t="array" aca="1" ref="Y10" ca="1">IF(T10=0,"",INDIRECT(ADDRESS(ROW(),INDIRECT(ADDRESS(3,COLUMN()))+1))-INDIRECT(ADDRESS(3,INDIRECT(ADDRESS(3,COLUMN()))+1)))</f>
        <v>3</v>
      </c>
      <c r="Z10" cm="1">
        <f t="array" aca="1" ref="Z10" ca="1">IF(T10=0,"",INDIRECT(ADDRESS(ROW(),INDIRECT(ADDRESS(3,COLUMN()))+1))-INDIRECT(ADDRESS(3,INDIRECT(ADDRESS(3,COLUMN()))+1)))</f>
        <v>1</v>
      </c>
      <c r="AA10">
        <f ca="1">ROUND(SUM(U10:Z10)*3*0.8,0)</f>
        <v>29</v>
      </c>
      <c r="AB10">
        <f ca="1">ROUND(T9-AA10,0)</f>
        <v>74</v>
      </c>
      <c r="AC10">
        <f ca="1">IF(AB10=0,"",_xlfn.RANK.EQ(AB10,AB:AB,1))</f>
        <v>2</v>
      </c>
      <c r="AD10" t="str">
        <f ca="1">IF(AC10="","",IF(COUNTIF(AC:AC,AC10)&gt;1,CONCATENATE("T",AC10),TEXT(AC10,"0")))</f>
        <v>T2</v>
      </c>
      <c r="AE10" s="1">
        <v>10</v>
      </c>
      <c r="AF10" s="3">
        <f ca="1">IF(AC10="","",IF(ISNA(VLOOKUP(AC10,PlacePayouts,1,FALSE)),"",AVERAGE(OFFSET(PlacePayouts,VLOOKUP(AC10,PlacePayouts,1,FALSE)-1,1,COUNTIF(AC:AC,AC10)))*Kitty))</f>
        <v>16</v>
      </c>
    </row>
    <row r="11" spans="1:35" x14ac:dyDescent="0.25">
      <c r="A11" t="s">
        <v>15</v>
      </c>
      <c r="B11">
        <v>5</v>
      </c>
      <c r="C11">
        <v>6</v>
      </c>
      <c r="D11">
        <v>4</v>
      </c>
      <c r="E11">
        <v>5</v>
      </c>
      <c r="F11">
        <v>6</v>
      </c>
      <c r="G11">
        <v>6</v>
      </c>
      <c r="H11">
        <v>5</v>
      </c>
      <c r="I11">
        <v>5</v>
      </c>
      <c r="J11">
        <v>5</v>
      </c>
      <c r="K11">
        <v>4</v>
      </c>
      <c r="L11">
        <v>4</v>
      </c>
      <c r="M11">
        <v>6</v>
      </c>
      <c r="N11">
        <v>5</v>
      </c>
      <c r="O11">
        <v>5</v>
      </c>
      <c r="P11">
        <v>3</v>
      </c>
      <c r="Q11">
        <v>5</v>
      </c>
      <c r="R11">
        <v>5</v>
      </c>
      <c r="S11">
        <v>4</v>
      </c>
      <c r="T11">
        <f t="shared" si="0"/>
        <v>88</v>
      </c>
      <c r="AE11" s="1"/>
      <c r="AF11" s="3"/>
    </row>
    <row r="12" spans="1:35" x14ac:dyDescent="0.25">
      <c r="A12" t="str">
        <f>_xlfn.CONCAT(A11," Net")</f>
        <v>Scott O'Hare Net</v>
      </c>
      <c r="B12">
        <f>IF(ISBLANK(B11),"",MIN(B11,B$3+3))</f>
        <v>5</v>
      </c>
      <c r="C12">
        <f t="shared" ref="C12" si="20">IF(ISBLANK(C11),"",MIN(C11,C$3+3))</f>
        <v>6</v>
      </c>
      <c r="D12">
        <f t="shared" ref="D12" si="21">IF(ISBLANK(D11),"",MIN(D11,D$3+3))</f>
        <v>4</v>
      </c>
      <c r="E12">
        <f t="shared" ref="E12" si="22">IF(ISBLANK(E11),"",MIN(E11,E$3+3))</f>
        <v>5</v>
      </c>
      <c r="F12">
        <f t="shared" ref="F12" si="23">IF(ISBLANK(F11),"",MIN(F11,F$3+3))</f>
        <v>6</v>
      </c>
      <c r="G12">
        <f t="shared" ref="G12" si="24">IF(ISBLANK(G11),"",MIN(G11,G$3+3))</f>
        <v>6</v>
      </c>
      <c r="H12">
        <f t="shared" ref="H12" si="25">IF(ISBLANK(H11),"",MIN(H11,H$3+3))</f>
        <v>5</v>
      </c>
      <c r="I12">
        <f t="shared" ref="I12" si="26">IF(ISBLANK(I11),"",MIN(I11,I$3+3))</f>
        <v>5</v>
      </c>
      <c r="J12">
        <f t="shared" ref="J12" si="27">IF(ISBLANK(J11),"",MIN(J11,J$3+3))</f>
        <v>5</v>
      </c>
      <c r="K12">
        <f t="shared" ref="K12" si="28">IF(ISBLANK(K11),"",MIN(K11,K$3+3))</f>
        <v>4</v>
      </c>
      <c r="L12">
        <f t="shared" ref="L12" si="29">IF(ISBLANK(L11),"",MIN(L11,L$3+3))</f>
        <v>4</v>
      </c>
      <c r="M12">
        <f t="shared" ref="M12" si="30">IF(ISBLANK(M11),"",MIN(M11,M$3+3))</f>
        <v>6</v>
      </c>
      <c r="N12">
        <f t="shared" ref="N12" si="31">IF(ISBLANK(N11),"",MIN(N11,N$3+3))</f>
        <v>5</v>
      </c>
      <c r="O12">
        <f t="shared" ref="O12" si="32">IF(ISBLANK(O11),"",MIN(O11,O$3+3))</f>
        <v>5</v>
      </c>
      <c r="P12">
        <f t="shared" ref="P12" si="33">IF(ISBLANK(P11),"",MIN(P11,P$3+3))</f>
        <v>3</v>
      </c>
      <c r="Q12">
        <f t="shared" ref="Q12" si="34">IF(ISBLANK(Q11),"",MIN(Q11,Q$3+3))</f>
        <v>5</v>
      </c>
      <c r="R12">
        <f t="shared" ref="R12" si="35">IF(ISBLANK(R11),"",MIN(R11,R$3+3))</f>
        <v>5</v>
      </c>
      <c r="S12">
        <f t="shared" ref="S12" si="36">IF(ISBLANK(S11),"",MIN(S11,S$3+3))</f>
        <v>4</v>
      </c>
      <c r="T12">
        <f t="shared" si="0"/>
        <v>88</v>
      </c>
      <c r="U12" cm="1">
        <f t="array" aca="1" ref="U12" ca="1">IF(T12=0,"",INDIRECT(ADDRESS(ROW(),INDIRECT(ADDRESS(3,COLUMN()))+1))-INDIRECT(ADDRESS(3,INDIRECT(ADDRESS(3,COLUMN()))+1)))</f>
        <v>1</v>
      </c>
      <c r="V12" cm="1">
        <f t="array" aca="1" ref="V12" ca="1">IF(T12=0,"",INDIRECT(ADDRESS(ROW(),INDIRECT(ADDRESS(3,COLUMN()))+1))-INDIRECT(ADDRESS(3,INDIRECT(ADDRESS(3,COLUMN()))+1)))</f>
        <v>0</v>
      </c>
      <c r="W12" cm="1">
        <f t="array" aca="1" ref="W12" ca="1">IF(T12=0,"",INDIRECT(ADDRESS(ROW(),INDIRECT(ADDRESS(3,COLUMN()))+1))-INDIRECT(ADDRESS(3,INDIRECT(ADDRESS(3,COLUMN()))+1)))</f>
        <v>2</v>
      </c>
      <c r="X12" cm="1">
        <f t="array" aca="1" ref="X12" ca="1">IF(T12=0,"",INDIRECT(ADDRESS(ROW(),INDIRECT(ADDRESS(3,COLUMN()))+1))-INDIRECT(ADDRESS(3,INDIRECT(ADDRESS(3,COLUMN()))+1)))</f>
        <v>1</v>
      </c>
      <c r="Y12" cm="1">
        <f t="array" aca="1" ref="Y12" ca="1">IF(T12=0,"",INDIRECT(ADDRESS(ROW(),INDIRECT(ADDRESS(3,COLUMN()))+1))-INDIRECT(ADDRESS(3,INDIRECT(ADDRESS(3,COLUMN()))+1)))</f>
        <v>1</v>
      </c>
      <c r="Z12" cm="1">
        <f t="array" aca="1" ref="Z12" ca="1">IF(T12=0,"",INDIRECT(ADDRESS(ROW(),INDIRECT(ADDRESS(3,COLUMN()))+1))-INDIRECT(ADDRESS(3,INDIRECT(ADDRESS(3,COLUMN()))+1)))</f>
        <v>1</v>
      </c>
      <c r="AA12">
        <f ca="1">ROUND(SUM(U12:Z12)*3*0.8,0)</f>
        <v>14</v>
      </c>
      <c r="AB12">
        <f ca="1">ROUND(T11-AA12,0)</f>
        <v>74</v>
      </c>
      <c r="AC12">
        <f ca="1">IF(AB12=0,"",_xlfn.RANK.EQ(AB12,AB:AB,1))</f>
        <v>2</v>
      </c>
      <c r="AD12" t="str">
        <f ca="1">IF(AC12="","",IF(COUNTIF(AC:AC,AC12)&gt;1,CONCATENATE("T",AC12),TEXT(AC12,"0")))</f>
        <v>T2</v>
      </c>
      <c r="AE12" s="1">
        <v>10</v>
      </c>
      <c r="AF12" s="3">
        <f ca="1">IF(AC12="","",IF(ISNA(VLOOKUP(AC12,PlacePayouts,1,FALSE)),"",AVERAGE(OFFSET(PlacePayouts,VLOOKUP(AC12,PlacePayouts,1,FALSE)-1,1,COUNTIF(AC:AC,AC12)))*Kitty))</f>
        <v>16</v>
      </c>
    </row>
    <row r="13" spans="1:35" x14ac:dyDescent="0.25">
      <c r="A13" t="s">
        <v>16</v>
      </c>
      <c r="B13">
        <v>7</v>
      </c>
      <c r="C13">
        <v>5</v>
      </c>
      <c r="D13">
        <v>6</v>
      </c>
      <c r="E13">
        <v>7</v>
      </c>
      <c r="F13">
        <v>5</v>
      </c>
      <c r="G13">
        <v>7</v>
      </c>
      <c r="H13">
        <v>7</v>
      </c>
      <c r="I13">
        <v>5</v>
      </c>
      <c r="J13">
        <v>8</v>
      </c>
      <c r="K13">
        <v>7</v>
      </c>
      <c r="L13">
        <v>5</v>
      </c>
      <c r="M13">
        <v>8</v>
      </c>
      <c r="N13">
        <v>5</v>
      </c>
      <c r="O13">
        <v>6</v>
      </c>
      <c r="P13">
        <v>5</v>
      </c>
      <c r="Q13">
        <v>6</v>
      </c>
      <c r="R13">
        <v>7</v>
      </c>
      <c r="S13">
        <v>5</v>
      </c>
      <c r="T13">
        <f t="shared" si="0"/>
        <v>111</v>
      </c>
      <c r="AF13" s="3"/>
    </row>
    <row r="14" spans="1:35" x14ac:dyDescent="0.25">
      <c r="A14" t="str">
        <f>_xlfn.CONCAT(A13," Net")</f>
        <v>Chris Lundhagen Net</v>
      </c>
      <c r="B14">
        <f>IF(ISBLANK(B13),"",MIN(B13,B$3+3))</f>
        <v>7</v>
      </c>
      <c r="C14">
        <f t="shared" ref="C14" si="37">IF(ISBLANK(C13),"",MIN(C13,C$3+3))</f>
        <v>5</v>
      </c>
      <c r="D14">
        <f t="shared" ref="D14" si="38">IF(ISBLANK(D13),"",MIN(D13,D$3+3))</f>
        <v>6</v>
      </c>
      <c r="E14">
        <f t="shared" ref="E14" si="39">IF(ISBLANK(E13),"",MIN(E13,E$3+3))</f>
        <v>7</v>
      </c>
      <c r="F14">
        <f t="shared" ref="F14" si="40">IF(ISBLANK(F13),"",MIN(F13,F$3+3))</f>
        <v>5</v>
      </c>
      <c r="G14">
        <f t="shared" ref="G14" si="41">IF(ISBLANK(G13),"",MIN(G13,G$3+3))</f>
        <v>7</v>
      </c>
      <c r="H14">
        <f t="shared" ref="H14" si="42">IF(ISBLANK(H13),"",MIN(H13,H$3+3))</f>
        <v>7</v>
      </c>
      <c r="I14">
        <f t="shared" ref="I14" si="43">IF(ISBLANK(I13),"",MIN(I13,I$3+3))</f>
        <v>5</v>
      </c>
      <c r="J14">
        <f t="shared" ref="J14" si="44">IF(ISBLANK(J13),"",MIN(J13,J$3+3))</f>
        <v>8</v>
      </c>
      <c r="K14">
        <f t="shared" ref="K14" si="45">IF(ISBLANK(K13),"",MIN(K13,K$3+3))</f>
        <v>7</v>
      </c>
      <c r="L14">
        <f t="shared" ref="L14" si="46">IF(ISBLANK(L13),"",MIN(L13,L$3+3))</f>
        <v>5</v>
      </c>
      <c r="M14">
        <f t="shared" ref="M14" si="47">IF(ISBLANK(M13),"",MIN(M13,M$3+3))</f>
        <v>8</v>
      </c>
      <c r="N14">
        <f t="shared" ref="N14" si="48">IF(ISBLANK(N13),"",MIN(N13,N$3+3))</f>
        <v>5</v>
      </c>
      <c r="O14">
        <f t="shared" ref="O14" si="49">IF(ISBLANK(O13),"",MIN(O13,O$3+3))</f>
        <v>6</v>
      </c>
      <c r="P14">
        <f t="shared" ref="P14" si="50">IF(ISBLANK(P13),"",MIN(P13,P$3+3))</f>
        <v>5</v>
      </c>
      <c r="Q14">
        <f t="shared" ref="Q14" si="51">IF(ISBLANK(Q13),"",MIN(Q13,Q$3+3))</f>
        <v>6</v>
      </c>
      <c r="R14">
        <f t="shared" ref="R14" si="52">IF(ISBLANK(R13),"",MIN(R13,R$3+3))</f>
        <v>7</v>
      </c>
      <c r="S14">
        <f t="shared" ref="S14" si="53">IF(ISBLANK(S13),"",MIN(S13,S$3+3))</f>
        <v>5</v>
      </c>
      <c r="T14">
        <f t="shared" si="0"/>
        <v>111</v>
      </c>
      <c r="U14" cm="1">
        <f t="array" aca="1" ref="U14" ca="1">IF(T14=0,"",INDIRECT(ADDRESS(ROW(),INDIRECT(ADDRESS(3,COLUMN()))+1))-INDIRECT(ADDRESS(3,INDIRECT(ADDRESS(3,COLUMN()))+1)))</f>
        <v>3</v>
      </c>
      <c r="V14" cm="1">
        <f t="array" aca="1" ref="V14" ca="1">IF(T14=0,"",INDIRECT(ADDRESS(ROW(),INDIRECT(ADDRESS(3,COLUMN()))+1))-INDIRECT(ADDRESS(3,INDIRECT(ADDRESS(3,COLUMN()))+1)))</f>
        <v>2</v>
      </c>
      <c r="W14" cm="1">
        <f t="array" aca="1" ref="W14" ca="1">IF(T14=0,"",INDIRECT(ADDRESS(ROW(),INDIRECT(ADDRESS(3,COLUMN()))+1))-INDIRECT(ADDRESS(3,INDIRECT(ADDRESS(3,COLUMN()))+1)))</f>
        <v>1</v>
      </c>
      <c r="X14" cm="1">
        <f t="array" aca="1" ref="X14" ca="1">IF(T14=0,"",INDIRECT(ADDRESS(ROW(),INDIRECT(ADDRESS(3,COLUMN()))+1))-INDIRECT(ADDRESS(3,INDIRECT(ADDRESS(3,COLUMN()))+1)))</f>
        <v>2</v>
      </c>
      <c r="Y14" cm="1">
        <f t="array" aca="1" ref="Y14" ca="1">IF(T14=0,"",INDIRECT(ADDRESS(ROW(),INDIRECT(ADDRESS(3,COLUMN()))+1))-INDIRECT(ADDRESS(3,INDIRECT(ADDRESS(3,COLUMN()))+1)))</f>
        <v>3</v>
      </c>
      <c r="Z14" cm="1">
        <f t="array" aca="1" ref="Z14" ca="1">IF(T14=0,"",INDIRECT(ADDRESS(ROW(),INDIRECT(ADDRESS(3,COLUMN()))+1))-INDIRECT(ADDRESS(3,INDIRECT(ADDRESS(3,COLUMN()))+1)))</f>
        <v>3</v>
      </c>
      <c r="AA14">
        <f ca="1">ROUND(SUM(U14:Z14)*3*0.8,0)</f>
        <v>34</v>
      </c>
      <c r="AB14">
        <f ca="1">ROUND(T13-AA14,0)</f>
        <v>77</v>
      </c>
      <c r="AC14">
        <f ca="1">IF(AB14=0,"",_xlfn.RANK.EQ(AB14,AB:AB,1))</f>
        <v>5</v>
      </c>
      <c r="AD14" t="str">
        <f ca="1">IF(AC14="","",IF(COUNTIF(AC:AC,AC14)&gt;1,CONCATENATE("T",AC14),TEXT(AC14,"0")))</f>
        <v>5</v>
      </c>
      <c r="AE14" s="1">
        <v>10</v>
      </c>
      <c r="AF14" s="3">
        <f ca="1">IF(AC14="","",IF(ISNA(VLOOKUP(AC14,PlacePayouts,1,FALSE)),"",AVERAGE(OFFSET(PlacePayouts,VLOOKUP(AC14,PlacePayouts,1,FALSE)-1,1,COUNTIF(AC:AC,AC14)))*Kitty))</f>
        <v>0</v>
      </c>
    </row>
    <row r="15" spans="1:35" x14ac:dyDescent="0.25">
      <c r="A15" t="s">
        <v>17</v>
      </c>
      <c r="B15">
        <v>7</v>
      </c>
      <c r="C15">
        <v>10</v>
      </c>
      <c r="D15">
        <v>6</v>
      </c>
      <c r="E15">
        <v>9</v>
      </c>
      <c r="F15">
        <v>9</v>
      </c>
      <c r="G15">
        <v>6</v>
      </c>
      <c r="H15">
        <v>7</v>
      </c>
      <c r="I15">
        <v>4</v>
      </c>
      <c r="J15">
        <v>7</v>
      </c>
      <c r="K15">
        <v>7</v>
      </c>
      <c r="L15">
        <v>5</v>
      </c>
      <c r="M15">
        <v>10</v>
      </c>
      <c r="N15">
        <v>7</v>
      </c>
      <c r="O15">
        <v>8</v>
      </c>
      <c r="P15">
        <v>6</v>
      </c>
      <c r="Q15">
        <v>10</v>
      </c>
      <c r="R15">
        <v>5</v>
      </c>
      <c r="S15">
        <v>6</v>
      </c>
      <c r="T15">
        <f t="shared" si="0"/>
        <v>129</v>
      </c>
      <c r="AF15" s="3"/>
    </row>
    <row r="16" spans="1:35" x14ac:dyDescent="0.25">
      <c r="A16" t="str">
        <f>_xlfn.CONCAT(A15," Net")</f>
        <v>Marcus Fast Net</v>
      </c>
      <c r="B16">
        <f>IF(ISBLANK(B15),"",MIN(B15,B$3+3))</f>
        <v>7</v>
      </c>
      <c r="C16">
        <f t="shared" ref="C16" si="54">IF(ISBLANK(C15),"",MIN(C15,C$3+3))</f>
        <v>7</v>
      </c>
      <c r="D16">
        <f t="shared" ref="D16" si="55">IF(ISBLANK(D15),"",MIN(D15,D$3+3))</f>
        <v>6</v>
      </c>
      <c r="E16">
        <f t="shared" ref="E16" si="56">IF(ISBLANK(E15),"",MIN(E15,E$3+3))</f>
        <v>8</v>
      </c>
      <c r="F16">
        <f t="shared" ref="F16" si="57">IF(ISBLANK(F15),"",MIN(F15,F$3+3))</f>
        <v>7</v>
      </c>
      <c r="G16">
        <f t="shared" ref="G16" si="58">IF(ISBLANK(G15),"",MIN(G15,G$3+3))</f>
        <v>6</v>
      </c>
      <c r="H16">
        <f t="shared" ref="H16" si="59">IF(ISBLANK(H15),"",MIN(H15,H$3+3))</f>
        <v>7</v>
      </c>
      <c r="I16">
        <f t="shared" ref="I16" si="60">IF(ISBLANK(I15),"",MIN(I15,I$3+3))</f>
        <v>4</v>
      </c>
      <c r="J16">
        <f t="shared" ref="J16" si="61">IF(ISBLANK(J15),"",MIN(J15,J$3+3))</f>
        <v>7</v>
      </c>
      <c r="K16">
        <f t="shared" ref="K16" si="62">IF(ISBLANK(K15),"",MIN(K15,K$3+3))</f>
        <v>7</v>
      </c>
      <c r="L16">
        <f t="shared" ref="L16" si="63">IF(ISBLANK(L15),"",MIN(L15,L$3+3))</f>
        <v>5</v>
      </c>
      <c r="M16">
        <f t="shared" ref="M16" si="64">IF(ISBLANK(M15),"",MIN(M15,M$3+3))</f>
        <v>8</v>
      </c>
      <c r="N16">
        <f t="shared" ref="N16" si="65">IF(ISBLANK(N15),"",MIN(N15,N$3+3))</f>
        <v>7</v>
      </c>
      <c r="O16">
        <f t="shared" ref="O16" si="66">IF(ISBLANK(O15),"",MIN(O15,O$3+3))</f>
        <v>7</v>
      </c>
      <c r="P16">
        <f t="shared" ref="P16" si="67">IF(ISBLANK(P15),"",MIN(P15,P$3+3))</f>
        <v>6</v>
      </c>
      <c r="Q16">
        <f t="shared" ref="Q16" si="68">IF(ISBLANK(Q15),"",MIN(Q15,Q$3+3))</f>
        <v>8</v>
      </c>
      <c r="R16">
        <f t="shared" ref="R16" si="69">IF(ISBLANK(R15),"",MIN(R15,R$3+3))</f>
        <v>5</v>
      </c>
      <c r="S16">
        <f t="shared" ref="S16" si="70">IF(ISBLANK(S15),"",MIN(S15,S$3+3))</f>
        <v>6</v>
      </c>
      <c r="T16">
        <f t="shared" si="0"/>
        <v>118</v>
      </c>
      <c r="U16" cm="1">
        <f t="array" aca="1" ref="U16" ca="1">IF(T16=0,"",INDIRECT(ADDRESS(ROW(),INDIRECT(ADDRESS(3,COLUMN()))+1))-INDIRECT(ADDRESS(3,INDIRECT(ADDRESS(3,COLUMN()))+1)))</f>
        <v>3</v>
      </c>
      <c r="V16" cm="1">
        <f t="array" aca="1" ref="V16" ca="1">IF(T16=0,"",INDIRECT(ADDRESS(ROW(),INDIRECT(ADDRESS(3,COLUMN()))+1))-INDIRECT(ADDRESS(3,INDIRECT(ADDRESS(3,COLUMN()))+1)))</f>
        <v>3</v>
      </c>
      <c r="W16" cm="1">
        <f t="array" aca="1" ref="W16" ca="1">IF(T16=0,"",INDIRECT(ADDRESS(ROW(),INDIRECT(ADDRESS(3,COLUMN()))+1))-INDIRECT(ADDRESS(3,INDIRECT(ADDRESS(3,COLUMN()))+1)))</f>
        <v>3</v>
      </c>
      <c r="X16" cm="1">
        <f t="array" aca="1" ref="X16" ca="1">IF(T16=0,"",INDIRECT(ADDRESS(ROW(),INDIRECT(ADDRESS(3,COLUMN()))+1))-INDIRECT(ADDRESS(3,INDIRECT(ADDRESS(3,COLUMN()))+1)))</f>
        <v>2</v>
      </c>
      <c r="Y16" cm="1">
        <f t="array" aca="1" ref="Y16" ca="1">IF(T16=0,"",INDIRECT(ADDRESS(ROW(),INDIRECT(ADDRESS(3,COLUMN()))+1))-INDIRECT(ADDRESS(3,INDIRECT(ADDRESS(3,COLUMN()))+1)))</f>
        <v>3</v>
      </c>
      <c r="Z16" cm="1">
        <f t="array" aca="1" ref="Z16" ca="1">IF(T16=0,"",INDIRECT(ADDRESS(ROW(),INDIRECT(ADDRESS(3,COLUMN()))+1))-INDIRECT(ADDRESS(3,INDIRECT(ADDRESS(3,COLUMN()))+1)))</f>
        <v>1</v>
      </c>
      <c r="AA16">
        <f ca="1">ROUND(SUM(U16:Z16)*3*0.8,0)</f>
        <v>36</v>
      </c>
      <c r="AB16">
        <f ca="1">ROUND(T15-AA16,0)</f>
        <v>93</v>
      </c>
      <c r="AC16">
        <f ca="1">IF(AB16=0,"",_xlfn.RANK.EQ(AB16,AB:AB,1))</f>
        <v>7</v>
      </c>
      <c r="AD16" t="str">
        <f ca="1">IF(AC16="","",IF(COUNTIF(AC:AC,AC16)&gt;1,CONCATENATE("T",AC16),TEXT(AC16,"0")))</f>
        <v>7</v>
      </c>
      <c r="AE16" s="1">
        <v>10</v>
      </c>
      <c r="AF16" s="3" t="str">
        <f ca="1">IF(AC16="","",IF(ISNA(VLOOKUP(AC16,PlacePayouts,1,FALSE)),"",AVERAGE(OFFSET(PlacePayouts,VLOOKUP(AC16,PlacePayouts,1,FALSE)-1,1,COUNTIF(AC:AC,AC16)))*Kitty))</f>
        <v/>
      </c>
    </row>
    <row r="17" spans="1:32" x14ac:dyDescent="0.25">
      <c r="A17" t="s">
        <v>18</v>
      </c>
      <c r="B17">
        <v>8</v>
      </c>
      <c r="C17">
        <v>6</v>
      </c>
      <c r="D17">
        <v>5</v>
      </c>
      <c r="E17">
        <v>6</v>
      </c>
      <c r="F17">
        <v>3</v>
      </c>
      <c r="G17">
        <v>8</v>
      </c>
      <c r="H17">
        <v>5</v>
      </c>
      <c r="I17">
        <v>8</v>
      </c>
      <c r="J17">
        <v>10</v>
      </c>
      <c r="K17">
        <v>5</v>
      </c>
      <c r="L17">
        <v>4</v>
      </c>
      <c r="M17">
        <v>6</v>
      </c>
      <c r="N17">
        <v>5</v>
      </c>
      <c r="O17">
        <v>6</v>
      </c>
      <c r="P17">
        <v>5</v>
      </c>
      <c r="Q17">
        <v>8</v>
      </c>
      <c r="R17">
        <v>4</v>
      </c>
      <c r="S17">
        <v>4</v>
      </c>
      <c r="T17">
        <f t="shared" si="0"/>
        <v>106</v>
      </c>
      <c r="AF17" s="3"/>
    </row>
    <row r="18" spans="1:32" x14ac:dyDescent="0.25">
      <c r="A18" t="str">
        <f>_xlfn.CONCAT(A17," Net")</f>
        <v>Pete Friesen Net</v>
      </c>
      <c r="B18">
        <f>IF(ISBLANK(B17),"",MIN(B17,B$3+3))</f>
        <v>7</v>
      </c>
      <c r="C18">
        <f t="shared" ref="C18" si="71">IF(ISBLANK(C17),"",MIN(C17,C$3+3))</f>
        <v>6</v>
      </c>
      <c r="D18">
        <f t="shared" ref="D18" si="72">IF(ISBLANK(D17),"",MIN(D17,D$3+3))</f>
        <v>5</v>
      </c>
      <c r="E18">
        <f t="shared" ref="E18" si="73">IF(ISBLANK(E17),"",MIN(E17,E$3+3))</f>
        <v>6</v>
      </c>
      <c r="F18">
        <f t="shared" ref="F18" si="74">IF(ISBLANK(F17),"",MIN(F17,F$3+3))</f>
        <v>3</v>
      </c>
      <c r="G18">
        <f t="shared" ref="G18" si="75">IF(ISBLANK(G17),"",MIN(G17,G$3+3))</f>
        <v>7</v>
      </c>
      <c r="H18">
        <f t="shared" ref="H18" si="76">IF(ISBLANK(H17),"",MIN(H17,H$3+3))</f>
        <v>5</v>
      </c>
      <c r="I18">
        <f t="shared" ref="I18" si="77">IF(ISBLANK(I17),"",MIN(I17,I$3+3))</f>
        <v>6</v>
      </c>
      <c r="J18">
        <f t="shared" ref="J18" si="78">IF(ISBLANK(J17),"",MIN(J17,J$3+3))</f>
        <v>8</v>
      </c>
      <c r="K18">
        <f t="shared" ref="K18" si="79">IF(ISBLANK(K17),"",MIN(K17,K$3+3))</f>
        <v>5</v>
      </c>
      <c r="L18">
        <f t="shared" ref="L18" si="80">IF(ISBLANK(L17),"",MIN(L17,L$3+3))</f>
        <v>4</v>
      </c>
      <c r="M18">
        <f t="shared" ref="M18" si="81">IF(ISBLANK(M17),"",MIN(M17,M$3+3))</f>
        <v>6</v>
      </c>
      <c r="N18">
        <f t="shared" ref="N18" si="82">IF(ISBLANK(N17),"",MIN(N17,N$3+3))</f>
        <v>5</v>
      </c>
      <c r="O18">
        <f t="shared" ref="O18" si="83">IF(ISBLANK(O17),"",MIN(O17,O$3+3))</f>
        <v>6</v>
      </c>
      <c r="P18">
        <f t="shared" ref="P18" si="84">IF(ISBLANK(P17),"",MIN(P17,P$3+3))</f>
        <v>5</v>
      </c>
      <c r="Q18">
        <f t="shared" ref="Q18" si="85">IF(ISBLANK(Q17),"",MIN(Q17,Q$3+3))</f>
        <v>8</v>
      </c>
      <c r="R18">
        <f t="shared" ref="R18" si="86">IF(ISBLANK(R17),"",MIN(R17,R$3+3))</f>
        <v>4</v>
      </c>
      <c r="S18">
        <f t="shared" ref="S18" si="87">IF(ISBLANK(S17),"",MIN(S17,S$3+3))</f>
        <v>4</v>
      </c>
      <c r="T18">
        <f t="shared" si="0"/>
        <v>100</v>
      </c>
      <c r="U18" cm="1">
        <f t="array" aca="1" ref="U18" ca="1">IF(T18=0,"",INDIRECT(ADDRESS(ROW(),INDIRECT(ADDRESS(3,COLUMN()))+1))-INDIRECT(ADDRESS(3,INDIRECT(ADDRESS(3,COLUMN()))+1)))</f>
        <v>2</v>
      </c>
      <c r="V18" cm="1">
        <f t="array" aca="1" ref="V18" ca="1">IF(T18=0,"",INDIRECT(ADDRESS(ROW(),INDIRECT(ADDRESS(3,COLUMN()))+1))-INDIRECT(ADDRESS(3,INDIRECT(ADDRESS(3,COLUMN()))+1)))</f>
        <v>1</v>
      </c>
      <c r="W18" cm="1">
        <f t="array" aca="1" ref="W18" ca="1">IF(T18=0,"",INDIRECT(ADDRESS(ROW(),INDIRECT(ADDRESS(3,COLUMN()))+1))-INDIRECT(ADDRESS(3,INDIRECT(ADDRESS(3,COLUMN()))+1)))</f>
        <v>-1</v>
      </c>
      <c r="X18" cm="1">
        <f t="array" aca="1" ref="X18" ca="1">IF(T18=0,"",INDIRECT(ADDRESS(ROW(),INDIRECT(ADDRESS(3,COLUMN()))+1))-INDIRECT(ADDRESS(3,INDIRECT(ADDRESS(3,COLUMN()))+1)))</f>
        <v>1</v>
      </c>
      <c r="Y18" cm="1">
        <f t="array" aca="1" ref="Y18" ca="1">IF(T18=0,"",INDIRECT(ADDRESS(ROW(),INDIRECT(ADDRESS(3,COLUMN()))+1))-INDIRECT(ADDRESS(3,INDIRECT(ADDRESS(3,COLUMN()))+1)))</f>
        <v>1</v>
      </c>
      <c r="Z18" cm="1">
        <f t="array" aca="1" ref="Z18" ca="1">IF(T18=0,"",INDIRECT(ADDRESS(ROW(),INDIRECT(ADDRESS(3,COLUMN()))+1))-INDIRECT(ADDRESS(3,INDIRECT(ADDRESS(3,COLUMN()))+1)))</f>
        <v>0</v>
      </c>
      <c r="AA18">
        <f ca="1">ROUND(SUM(U18:Z18)*3*0.8,0)</f>
        <v>10</v>
      </c>
      <c r="AB18">
        <f ca="1">ROUND(T17-AA18,0)</f>
        <v>96</v>
      </c>
      <c r="AC18">
        <f ca="1">IF(AB18=0,"",_xlfn.RANK.EQ(AB18,AB:AB,1))</f>
        <v>8</v>
      </c>
      <c r="AD18" t="str">
        <f ca="1">IF(AC18="","",IF(COUNTIF(AC:AC,AC18)&gt;1,CONCATENATE("T",AC18),TEXT(AC18,"0")))</f>
        <v>8</v>
      </c>
      <c r="AE18" s="1">
        <v>10</v>
      </c>
      <c r="AF18" s="3" t="str">
        <f ca="1">IF(AC18="","",IF(ISNA(VLOOKUP(AC18,PlacePayouts,1,FALSE)),"",AVERAGE(OFFSET(PlacePayouts,VLOOKUP(AC18,PlacePayouts,1,FALSE)-1,1,COUNTIF(AC:AC,AC18)))*Kitty))</f>
        <v/>
      </c>
    </row>
    <row r="19" spans="1:32" x14ac:dyDescent="0.25">
      <c r="A19" t="s">
        <v>19</v>
      </c>
      <c r="B19">
        <v>5</v>
      </c>
      <c r="C19">
        <v>4</v>
      </c>
      <c r="D19">
        <v>4</v>
      </c>
      <c r="E19">
        <v>6</v>
      </c>
      <c r="F19">
        <v>5</v>
      </c>
      <c r="G19">
        <v>5</v>
      </c>
      <c r="H19">
        <v>5</v>
      </c>
      <c r="I19">
        <v>4</v>
      </c>
      <c r="J19">
        <v>6</v>
      </c>
      <c r="K19">
        <v>4</v>
      </c>
      <c r="L19">
        <v>4</v>
      </c>
      <c r="M19">
        <v>8</v>
      </c>
      <c r="N19">
        <v>5</v>
      </c>
      <c r="O19">
        <v>5</v>
      </c>
      <c r="P19">
        <v>4</v>
      </c>
      <c r="Q19">
        <v>6</v>
      </c>
      <c r="R19">
        <v>4</v>
      </c>
      <c r="S19">
        <v>4</v>
      </c>
      <c r="T19">
        <f t="shared" si="0"/>
        <v>88</v>
      </c>
      <c r="AF19" s="3"/>
    </row>
    <row r="20" spans="1:32" x14ac:dyDescent="0.25">
      <c r="A20" t="str">
        <f>_xlfn.CONCAT(A19," Net")</f>
        <v>Jacob Skorka Net</v>
      </c>
      <c r="B20">
        <f>IF(ISBLANK(B19),"",MIN(B19,B$3+3))</f>
        <v>5</v>
      </c>
      <c r="C20">
        <f t="shared" ref="C20" si="88">IF(ISBLANK(C19),"",MIN(C19,C$3+3))</f>
        <v>4</v>
      </c>
      <c r="D20">
        <f t="shared" ref="D20" si="89">IF(ISBLANK(D19),"",MIN(D19,D$3+3))</f>
        <v>4</v>
      </c>
      <c r="E20">
        <f t="shared" ref="E20" si="90">IF(ISBLANK(E19),"",MIN(E19,E$3+3))</f>
        <v>6</v>
      </c>
      <c r="F20">
        <f t="shared" ref="F20" si="91">IF(ISBLANK(F19),"",MIN(F19,F$3+3))</f>
        <v>5</v>
      </c>
      <c r="G20">
        <f t="shared" ref="G20" si="92">IF(ISBLANK(G19),"",MIN(G19,G$3+3))</f>
        <v>5</v>
      </c>
      <c r="H20">
        <f t="shared" ref="H20" si="93">IF(ISBLANK(H19),"",MIN(H19,H$3+3))</f>
        <v>5</v>
      </c>
      <c r="I20">
        <f t="shared" ref="I20" si="94">IF(ISBLANK(I19),"",MIN(I19,I$3+3))</f>
        <v>4</v>
      </c>
      <c r="J20">
        <f t="shared" ref="J20" si="95">IF(ISBLANK(J19),"",MIN(J19,J$3+3))</f>
        <v>6</v>
      </c>
      <c r="K20">
        <f t="shared" ref="K20" si="96">IF(ISBLANK(K19),"",MIN(K19,K$3+3))</f>
        <v>4</v>
      </c>
      <c r="L20">
        <f t="shared" ref="L20" si="97">IF(ISBLANK(L19),"",MIN(L19,L$3+3))</f>
        <v>4</v>
      </c>
      <c r="M20">
        <f t="shared" ref="M20" si="98">IF(ISBLANK(M19),"",MIN(M19,M$3+3))</f>
        <v>8</v>
      </c>
      <c r="N20">
        <f t="shared" ref="N20" si="99">IF(ISBLANK(N19),"",MIN(N19,N$3+3))</f>
        <v>5</v>
      </c>
      <c r="O20">
        <f t="shared" ref="O20" si="100">IF(ISBLANK(O19),"",MIN(O19,O$3+3))</f>
        <v>5</v>
      </c>
      <c r="P20">
        <f t="shared" ref="P20" si="101">IF(ISBLANK(P19),"",MIN(P19,P$3+3))</f>
        <v>4</v>
      </c>
      <c r="Q20">
        <f t="shared" ref="Q20" si="102">IF(ISBLANK(Q19),"",MIN(Q19,Q$3+3))</f>
        <v>6</v>
      </c>
      <c r="R20">
        <f t="shared" ref="R20" si="103">IF(ISBLANK(R19),"",MIN(R19,R$3+3))</f>
        <v>4</v>
      </c>
      <c r="S20">
        <f t="shared" ref="S20" si="104">IF(ISBLANK(S19),"",MIN(S19,S$3+3))</f>
        <v>4</v>
      </c>
      <c r="T20">
        <f t="shared" si="0"/>
        <v>88</v>
      </c>
      <c r="U20" cm="1">
        <f t="array" aca="1" ref="U20" ca="1">IF(T20=0,"",INDIRECT(ADDRESS(ROW(),INDIRECT(ADDRESS(3,COLUMN()))+1))-INDIRECT(ADDRESS(3,INDIRECT(ADDRESS(3,COLUMN()))+1)))</f>
        <v>1</v>
      </c>
      <c r="V20" cm="1">
        <f t="array" aca="1" ref="V20" ca="1">IF(T20=0,"",INDIRECT(ADDRESS(ROW(),INDIRECT(ADDRESS(3,COLUMN()))+1))-INDIRECT(ADDRESS(3,INDIRECT(ADDRESS(3,COLUMN()))+1)))</f>
        <v>1</v>
      </c>
      <c r="W20" cm="1">
        <f t="array" aca="1" ref="W20" ca="1">IF(T20=0,"",INDIRECT(ADDRESS(ROW(),INDIRECT(ADDRESS(3,COLUMN()))+1))-INDIRECT(ADDRESS(3,INDIRECT(ADDRESS(3,COLUMN()))+1)))</f>
        <v>1</v>
      </c>
      <c r="X20" cm="1">
        <f t="array" aca="1" ref="X20" ca="1">IF(T20=0,"",INDIRECT(ADDRESS(ROW(),INDIRECT(ADDRESS(3,COLUMN()))+1))-INDIRECT(ADDRESS(3,INDIRECT(ADDRESS(3,COLUMN()))+1)))</f>
        <v>1</v>
      </c>
      <c r="Y20" cm="1">
        <f t="array" aca="1" ref="Y20" ca="1">IF(T20=0,"",INDIRECT(ADDRESS(ROW(),INDIRECT(ADDRESS(3,COLUMN()))+1))-INDIRECT(ADDRESS(3,INDIRECT(ADDRESS(3,COLUMN()))+1)))</f>
        <v>3</v>
      </c>
      <c r="Z20" cm="1">
        <f t="array" aca="1" ref="Z20" ca="1">IF(T20=0,"",INDIRECT(ADDRESS(ROW(),INDIRECT(ADDRESS(3,COLUMN()))+1))-INDIRECT(ADDRESS(3,INDIRECT(ADDRESS(3,COLUMN()))+1)))</f>
        <v>0</v>
      </c>
      <c r="AA20">
        <f ca="1">ROUND(SUM(U20:Z20)*3*0.8,0)</f>
        <v>17</v>
      </c>
      <c r="AB20">
        <f ca="1">ROUND(T19-AA20,0)</f>
        <v>71</v>
      </c>
      <c r="AC20">
        <f ca="1">IF(AB20=0,"",_xlfn.RANK.EQ(AB20,AB:AB,1))</f>
        <v>1</v>
      </c>
      <c r="AD20" t="str">
        <f ca="1">IF(AC20="","",IF(COUNTIF(AC:AC,AC20)&gt;1,CONCATENATE("T",AC20),TEXT(AC20,"0")))</f>
        <v>1</v>
      </c>
      <c r="AE20" s="1">
        <v>10</v>
      </c>
      <c r="AF20" s="3">
        <f ca="1">IF(AC20="","",IF(ISNA(VLOOKUP(AC20,PlacePayouts,1,FALSE)),"",AVERAGE(OFFSET(PlacePayouts,VLOOKUP(AC20,PlacePayouts,1,FALSE)-1,1,COUNTIF(AC:AC,AC20)))*Kitty))</f>
        <v>48</v>
      </c>
    </row>
  </sheetData>
  <conditionalFormatting sqref="AF1:AF1048576">
    <cfRule type="cellIs" dxfId="0" priority="1" operator="between">
      <formula>0</formula>
      <formula>0</formula>
    </cfRule>
  </conditionalFormatting>
  <pageMargins left="0.7" right="0.7" top="0.75" bottom="0.75" header="0.3" footer="0.3"/>
  <pageSetup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PlacePayouts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John Allen</cp:lastModifiedBy>
  <cp:lastPrinted>2023-04-02T22:03:31Z</cp:lastPrinted>
  <dcterms:created xsi:type="dcterms:W3CDTF">2022-02-19T16:05:31Z</dcterms:created>
  <dcterms:modified xsi:type="dcterms:W3CDTF">2023-04-02T22:05:56Z</dcterms:modified>
</cp:coreProperties>
</file>