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d's Gaming PC\Documents\John Personal\"/>
    </mc:Choice>
  </mc:AlternateContent>
  <xr:revisionPtr revIDLastSave="0" documentId="13_ncr:1_{CBB75030-115F-4D27-8FB9-3DC94DD6ECBA}" xr6:coauthVersionLast="47" xr6:coauthVersionMax="47" xr10:uidLastSave="{00000000-0000-0000-0000-000000000000}"/>
  <bookViews>
    <workbookView xWindow="-120" yWindow="-120" windowWidth="29040" windowHeight="15840" xr2:uid="{880D7685-431A-41D2-A8D1-E4D187F5A7EF}"/>
  </bookViews>
  <sheets>
    <sheet name="Sheet1" sheetId="1" r:id="rId1"/>
  </sheets>
  <definedNames>
    <definedName name="Kitty">Sheet1!$AE$26</definedName>
    <definedName name="PlacePayouts">Sheet1!$AH$2:$AI$13</definedName>
    <definedName name="Results">Sheet1!$A$5:$AF$24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O16" i="1" l="1"/>
  <c r="R14" i="1"/>
  <c r="AE26" i="1"/>
  <c r="S24" i="1"/>
  <c r="R24" i="1"/>
  <c r="Q24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C24" i="1"/>
  <c r="B24" i="1"/>
  <c r="S22" i="1"/>
  <c r="R22" i="1"/>
  <c r="Q22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C22" i="1"/>
  <c r="B22" i="1"/>
  <c r="S20" i="1"/>
  <c r="R20" i="1"/>
  <c r="Q20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C20" i="1"/>
  <c r="B20" i="1"/>
  <c r="S18" i="1"/>
  <c r="R18" i="1"/>
  <c r="Q18" i="1"/>
  <c r="P18" i="1"/>
  <c r="O18" i="1"/>
  <c r="N18" i="1"/>
  <c r="M18" i="1"/>
  <c r="L18" i="1"/>
  <c r="K18" i="1"/>
  <c r="J18" i="1"/>
  <c r="I18" i="1"/>
  <c r="H18" i="1"/>
  <c r="G18" i="1"/>
  <c r="F18" i="1"/>
  <c r="E18" i="1"/>
  <c r="T18" i="1" s="1"/>
  <c r="D18" i="1"/>
  <c r="C18" i="1"/>
  <c r="B18" i="1"/>
  <c r="S16" i="1"/>
  <c r="R16" i="1"/>
  <c r="Q16" i="1"/>
  <c r="P16" i="1"/>
  <c r="N16" i="1"/>
  <c r="M16" i="1"/>
  <c r="L16" i="1"/>
  <c r="K16" i="1"/>
  <c r="J16" i="1"/>
  <c r="I16" i="1"/>
  <c r="H16" i="1"/>
  <c r="G16" i="1"/>
  <c r="F16" i="1"/>
  <c r="E16" i="1"/>
  <c r="D16" i="1"/>
  <c r="C16" i="1"/>
  <c r="T16" i="1" s="1"/>
  <c r="B16" i="1"/>
  <c r="S14" i="1"/>
  <c r="Q14" i="1"/>
  <c r="P14" i="1"/>
  <c r="O14" i="1"/>
  <c r="N14" i="1"/>
  <c r="M14" i="1"/>
  <c r="L14" i="1"/>
  <c r="K14" i="1"/>
  <c r="J14" i="1"/>
  <c r="I14" i="1"/>
  <c r="H14" i="1"/>
  <c r="G14" i="1"/>
  <c r="T14" i="1" s="1"/>
  <c r="F14" i="1"/>
  <c r="E14" i="1"/>
  <c r="D14" i="1"/>
  <c r="C14" i="1"/>
  <c r="B14" i="1"/>
  <c r="S12" i="1"/>
  <c r="R12" i="1"/>
  <c r="Q12" i="1"/>
  <c r="P12" i="1"/>
  <c r="O12" i="1"/>
  <c r="N12" i="1"/>
  <c r="M12" i="1"/>
  <c r="L12" i="1"/>
  <c r="K12" i="1"/>
  <c r="J12" i="1"/>
  <c r="I12" i="1"/>
  <c r="T12" i="1" s="1"/>
  <c r="H12" i="1"/>
  <c r="G12" i="1"/>
  <c r="F12" i="1"/>
  <c r="E12" i="1"/>
  <c r="D12" i="1"/>
  <c r="C12" i="1"/>
  <c r="B12" i="1"/>
  <c r="S10" i="1"/>
  <c r="R10" i="1"/>
  <c r="Q10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C10" i="1"/>
  <c r="B10" i="1"/>
  <c r="T10" i="1" s="1"/>
  <c r="T23" i="1"/>
  <c r="T21" i="1"/>
  <c r="T19" i="1"/>
  <c r="T17" i="1"/>
  <c r="T15" i="1"/>
  <c r="T13" i="1"/>
  <c r="T11" i="1"/>
  <c r="T9" i="1"/>
  <c r="T7" i="1"/>
  <c r="T5" i="1"/>
  <c r="S8" i="1"/>
  <c r="R8" i="1"/>
  <c r="Q8" i="1"/>
  <c r="P8" i="1"/>
  <c r="O8" i="1"/>
  <c r="N8" i="1"/>
  <c r="M8" i="1"/>
  <c r="L8" i="1"/>
  <c r="K8" i="1"/>
  <c r="J8" i="1"/>
  <c r="I8" i="1"/>
  <c r="H8" i="1"/>
  <c r="G8" i="1"/>
  <c r="F8" i="1"/>
  <c r="E8" i="1"/>
  <c r="D8" i="1"/>
  <c r="C8" i="1"/>
  <c r="B8" i="1"/>
  <c r="S6" i="1"/>
  <c r="R6" i="1"/>
  <c r="Q6" i="1"/>
  <c r="P6" i="1"/>
  <c r="O6" i="1"/>
  <c r="N6" i="1"/>
  <c r="M6" i="1"/>
  <c r="L6" i="1"/>
  <c r="K6" i="1"/>
  <c r="J6" i="1"/>
  <c r="I6" i="1"/>
  <c r="H6" i="1"/>
  <c r="G6" i="1"/>
  <c r="F6" i="1"/>
  <c r="E6" i="1"/>
  <c r="D6" i="1"/>
  <c r="C6" i="1"/>
  <c r="B6" i="1"/>
  <c r="T6" i="1" s="1"/>
  <c r="A24" i="1"/>
  <c r="A22" i="1"/>
  <c r="A20" i="1"/>
  <c r="A18" i="1"/>
  <c r="A16" i="1"/>
  <c r="A14" i="1"/>
  <c r="A12" i="1"/>
  <c r="A10" i="1"/>
  <c r="A8" i="1"/>
  <c r="A6" i="1"/>
  <c r="T3" i="1"/>
  <c r="V12" i="1" a="1"/>
  <c r="X16" i="1" a="1"/>
  <c r="Y16" i="1" a="1"/>
  <c r="Z16" i="1" a="1"/>
  <c r="V20" i="1" a="1"/>
  <c r="X14" i="1" a="1"/>
  <c r="U18" i="1" a="1"/>
  <c r="U14" i="1" a="1"/>
  <c r="W12" i="1" a="1"/>
  <c r="V14" i="1" a="1"/>
  <c r="X18" i="1" a="1"/>
  <c r="U12" i="1" a="1"/>
  <c r="Y14" i="1" a="1"/>
  <c r="W10" i="1" a="1"/>
  <c r="Z24" i="1" a="1"/>
  <c r="W24" i="1" a="1"/>
  <c r="Y18" i="1" a="1"/>
  <c r="V16" i="1" a="1"/>
  <c r="X10" i="1" a="1"/>
  <c r="Z18" i="1" a="1"/>
  <c r="W18" i="1" a="1"/>
  <c r="U8" i="1" a="1"/>
  <c r="Y10" i="1" a="1"/>
  <c r="Z10" i="1" a="1"/>
  <c r="X12" i="1" a="1"/>
  <c r="U16" i="1" a="1"/>
  <c r="Y8" i="1" a="1"/>
  <c r="W20" i="1" a="1"/>
  <c r="Z20" i="1" a="1"/>
  <c r="Z14" i="1" a="1"/>
  <c r="V10" i="1" a="1"/>
  <c r="X24" i="1" a="1"/>
  <c r="W6" i="1" a="1"/>
  <c r="V8" i="1" a="1"/>
  <c r="U10" i="1" a="1"/>
  <c r="Y12" i="1" a="1"/>
  <c r="W14" i="1" a="1"/>
  <c r="Z8" i="1" a="1"/>
  <c r="U6" i="1" a="1"/>
  <c r="Z12" i="1" a="1"/>
  <c r="X6" i="1" a="1"/>
  <c r="Y6" i="1" a="1"/>
  <c r="Y24" i="1" a="1"/>
  <c r="X8" i="1" a="1"/>
  <c r="V6" i="1" a="1"/>
  <c r="U22" i="1" a="1"/>
  <c r="Z6" i="1" a="1"/>
  <c r="Y22" i="1" a="1"/>
  <c r="U20" i="1" a="1"/>
  <c r="U24" i="1" a="1"/>
  <c r="X22" i="1" a="1"/>
  <c r="Z22" i="1" a="1"/>
  <c r="Y20" i="1" a="1"/>
  <c r="W22" i="1" a="1"/>
  <c r="V24" i="1" a="1"/>
  <c r="W8" i="1" a="1"/>
  <c r="W16" i="1" a="1"/>
  <c r="V22" i="1" a="1"/>
  <c r="V18" i="1" a="1"/>
  <c r="X20" i="1" a="1"/>
  <c r="T22" i="1" l="1"/>
  <c r="T8" i="1"/>
  <c r="T24" i="1"/>
  <c r="T20" i="1"/>
  <c r="V10" i="1"/>
  <c r="Y18" i="1"/>
  <c r="Z6" i="1"/>
  <c r="V6" i="1"/>
  <c r="Z8" i="1"/>
  <c r="W10" i="1"/>
  <c r="Y14" i="1"/>
  <c r="U18" i="1"/>
  <c r="X20" i="1"/>
  <c r="V22" i="1"/>
  <c r="Z24" i="1"/>
  <c r="X8" i="1"/>
  <c r="W14" i="1"/>
  <c r="Y8" i="1"/>
  <c r="U12" i="1"/>
  <c r="X14" i="1"/>
  <c r="V16" i="1"/>
  <c r="Z18" i="1"/>
  <c r="W20" i="1"/>
  <c r="Y24" i="1"/>
  <c r="Y12" i="1"/>
  <c r="U16" i="1"/>
  <c r="X18" i="1"/>
  <c r="V20" i="1"/>
  <c r="Z22" i="1"/>
  <c r="W24" i="1"/>
  <c r="W8" i="1"/>
  <c r="Y6" i="1"/>
  <c r="U10" i="1"/>
  <c r="X12" i="1"/>
  <c r="V14" i="1"/>
  <c r="Z16" i="1"/>
  <c r="W18" i="1"/>
  <c r="Y22" i="1"/>
  <c r="U22" i="1"/>
  <c r="X6" i="1"/>
  <c r="V8" i="1"/>
  <c r="Z10" i="1"/>
  <c r="W12" i="1"/>
  <c r="Y16" i="1"/>
  <c r="U20" i="1"/>
  <c r="X22" i="1"/>
  <c r="V24" i="1"/>
  <c r="Z12" i="1"/>
  <c r="W6" i="1"/>
  <c r="Y10" i="1"/>
  <c r="U14" i="1"/>
  <c r="X16" i="1"/>
  <c r="V18" i="1"/>
  <c r="Z20" i="1"/>
  <c r="W22" i="1"/>
  <c r="U6" i="1"/>
  <c r="X24" i="1"/>
  <c r="U8" i="1"/>
  <c r="X10" i="1"/>
  <c r="V12" i="1"/>
  <c r="Z14" i="1"/>
  <c r="W16" i="1"/>
  <c r="Y20" i="1"/>
  <c r="U24" i="1"/>
  <c r="AA8" i="1" l="1"/>
  <c r="AB8" i="1" s="1"/>
  <c r="AA18" i="1"/>
  <c r="AB18" i="1" s="1"/>
  <c r="AA12" i="1"/>
  <c r="AB12" i="1" s="1"/>
  <c r="AA22" i="1"/>
  <c r="AB22" i="1" s="1"/>
  <c r="AA16" i="1"/>
  <c r="AB16" i="1" s="1"/>
  <c r="AA10" i="1"/>
  <c r="AB10" i="1" s="1"/>
  <c r="AA24" i="1"/>
  <c r="AB24" i="1" s="1"/>
  <c r="AA6" i="1"/>
  <c r="AB6" i="1" s="1"/>
  <c r="AA14" i="1"/>
  <c r="AB14" i="1" s="1"/>
  <c r="AA20" i="1"/>
  <c r="AB20" i="1" s="1"/>
  <c r="AC8" i="1" l="1"/>
  <c r="AC24" i="1"/>
  <c r="AC16" i="1"/>
  <c r="AC18" i="1"/>
  <c r="AC6" i="1"/>
  <c r="AC10" i="1"/>
  <c r="AC20" i="1"/>
  <c r="AC22" i="1"/>
  <c r="AC14" i="1"/>
  <c r="AC12" i="1"/>
  <c r="AD24" i="1" l="1"/>
  <c r="AD16" i="1"/>
  <c r="AF24" i="1"/>
  <c r="AF8" i="1"/>
  <c r="AD8" i="1"/>
  <c r="AF16" i="1"/>
  <c r="AF12" i="1"/>
  <c r="AD12" i="1"/>
  <c r="AF20" i="1"/>
  <c r="AD20" i="1"/>
  <c r="AD10" i="1"/>
  <c r="AF10" i="1"/>
  <c r="AD6" i="1"/>
  <c r="AF6" i="1"/>
  <c r="AD14" i="1"/>
  <c r="AF14" i="1"/>
  <c r="AF22" i="1"/>
  <c r="AD22" i="1"/>
  <c r="AF18" i="1"/>
  <c r="AD1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<sst xmlns="http://schemas.openxmlformats.org/spreadsheetml/2006/main" count="24" uniqueCount="24">
  <si>
    <t>February 2022 HAF League Outing Scoresheet - $10 Peoria</t>
  </si>
  <si>
    <t>Player</t>
  </si>
  <si>
    <t>Peoria Holes</t>
  </si>
  <si>
    <t>John A.</t>
  </si>
  <si>
    <t>Todd H.</t>
  </si>
  <si>
    <t>Vicki H.</t>
  </si>
  <si>
    <t>Rob F.</t>
  </si>
  <si>
    <t>Bruce D.</t>
  </si>
  <si>
    <t>Curt B.</t>
  </si>
  <si>
    <t>Mitch L.</t>
  </si>
  <si>
    <t>Greg D.</t>
  </si>
  <si>
    <t>Kevin H.</t>
  </si>
  <si>
    <t>Jim K.</t>
  </si>
  <si>
    <t>Par</t>
  </si>
  <si>
    <t>Net</t>
  </si>
  <si>
    <t>Gross</t>
  </si>
  <si>
    <t>Rank</t>
  </si>
  <si>
    <t>Place</t>
  </si>
  <si>
    <t>Paid</t>
  </si>
  <si>
    <t>Kitty</t>
  </si>
  <si>
    <t>Payouts</t>
  </si>
  <si>
    <t>Prize</t>
  </si>
  <si>
    <t>Peoria</t>
  </si>
  <si>
    <t>HCP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</si>
</sst>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164" formatCode="&quot;$&quot;#,##0.0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6" fontId="0" fillId="0" borderId="0" xfId="0" applyNumberFormat="1"/>
    <xf numFmtId="9" fontId="0" fillId="0" borderId="0" xfId="0" applyNumberFormat="1"/>
    <xf numFmtId="0" fontId="0" fillId="0" borderId="0" xfId="0" applyFill="1"/>
    <xf numFmtId="6" fontId="0" fillId="0" borderId="0" xfId="0" applyNumberFormat="1" applyFill="1"/>
    <xf numFmtId="164" fontId="0" fillId="0" borderId="0" xfId="0" applyNumberFormat="1" applyFill="1"/>
  </cellXfs>
  <cellStyles count="1">
    <cellStyle name="Normal" xfId="0" builtinId="0"/>
  </cellStyles>
  <dxfs count="24">
    <dxf>
      <font>
        <color theme="0" tint="-0.14996795556505021"/>
      </font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39994506668294322"/>
        </patternFill>
      </fill>
    </dxf>
    <dxf>
      <fill>
        <patternFill>
          <bgColor theme="5"/>
        </patternFill>
      </fill>
    </dxf>
    <dxf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ill>
        <patternFill>
          <bgColor theme="5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</dxf>
    <dxf>
      <font>
        <color theme="0" tint="-0.14996795556505021"/>
      </font>
      <numFmt numFmtId="0" formatCode="General"/>
      <fill>
        <patternFill>
          <bgColor theme="0" tint="-0.14996795556505021"/>
        </patternFill>
      </fill>
    </dxf>
    <dxf>
      <font>
        <color theme="0" tint="-0.14996795556505021"/>
      </font>
      <numFmt numFmtId="0" formatCode="General"/>
      <fill>
        <patternFill>
          <bgColor theme="0" tint="-0.14996795556505021"/>
        </patternFill>
      </fill>
    </dxf>
    <dxf>
      <font>
        <color theme="0" tint="-0.14996795556505021"/>
      </font>
      <numFmt numFmtId="0" formatCode="General"/>
      <fill>
        <patternFill>
          <bgColor theme="0" tint="-0.14996795556505021"/>
        </patternFill>
      </fill>
    </dxf>
    <dxf>
      <font>
        <color theme="0" tint="-0.14996795556505021"/>
      </font>
      <numFmt numFmtId="0" formatCode="General"/>
      <fill>
        <patternFill>
          <bgColor theme="0" tint="-0.14996795556505021"/>
        </patternFill>
      </fill>
    </dxf>
    <dxf>
      <font>
        <color theme="0" tint="-0.14996795556505021"/>
      </font>
      <numFmt numFmtId="0" formatCode="General"/>
      <fill>
        <patternFill>
          <bgColor theme="0" tint="-0.14996795556505021"/>
        </patternFill>
      </fill>
    </dxf>
    <dxf>
      <font>
        <color theme="0"/>
      </font>
      <numFmt numFmtId="0" formatCode="General"/>
      <fill>
        <patternFill>
          <bgColor theme="0" tint="-0.14996795556505021"/>
        </patternFill>
      </fill>
    </dxf>
    <dxf>
      <font>
        <color theme="0"/>
      </font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4FA9D-C726-4734-A8EA-5FD4A1704210}">
  <sheetPr>
    <pageSetUpPr fitToPage="1"/>
  </sheetPr>
  <dimension ref="A1:AI26"/>
  <sheetViews>
    <sheetView tabSelected="1"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C6" sqref="AC6"/>
    </sheetView>
  </sheetViews>
  <sheetFormatPr defaultRowHeight="15" x14ac:dyDescent="0.25"/>
  <cols>
    <col min="1" max="1" width="15.85546875" customWidth="1"/>
    <col min="2" max="19" width="3" customWidth="1"/>
    <col min="20" max="20" width="5" customWidth="1"/>
    <col min="21" max="26" width="3" customWidth="1"/>
    <col min="27" max="27" width="5.5703125" customWidth="1"/>
    <col min="28" max="28" width="4.28515625" bestFit="1" customWidth="1"/>
    <col min="29" max="29" width="5.28515625" bestFit="1" customWidth="1"/>
    <col min="30" max="31" width="5.7109375" bestFit="1" customWidth="1"/>
    <col min="32" max="32" width="6.5703125" bestFit="1" customWidth="1"/>
    <col min="34" max="34" width="4.42578125" customWidth="1"/>
    <col min="35" max="35" width="4.5703125" bestFit="1" customWidth="1"/>
  </cols>
  <sheetData>
    <row r="1" spans="1:35" x14ac:dyDescent="0.25">
      <c r="A1" t="s">
        <v>0</v>
      </c>
      <c r="U1" t="s">
        <v>2</v>
      </c>
      <c r="AA1" t="s">
        <v>22</v>
      </c>
      <c r="AH1" t="s">
        <v>20</v>
      </c>
    </row>
    <row r="2" spans="1:35" x14ac:dyDescent="0.25">
      <c r="T2" t="s">
        <v>15</v>
      </c>
      <c r="AA2" t="s">
        <v>23</v>
      </c>
      <c r="AB2" t="s">
        <v>14</v>
      </c>
      <c r="AC2" t="s">
        <v>16</v>
      </c>
      <c r="AD2" t="s">
        <v>17</v>
      </c>
      <c r="AE2" t="s">
        <v>18</v>
      </c>
      <c r="AF2" t="s">
        <v>21</v>
      </c>
      <c r="AH2">
        <v>1</v>
      </c>
      <c r="AI2" s="2">
        <v>0.6</v>
      </c>
    </row>
    <row r="3" spans="1:35" x14ac:dyDescent="0.25">
      <c r="A3" t="s">
        <v>13</v>
      </c>
      <c r="B3">
        <v>4</v>
      </c>
      <c r="C3">
        <v>5</v>
      </c>
      <c r="D3">
        <v>3</v>
      </c>
      <c r="E3">
        <v>4</v>
      </c>
      <c r="F3">
        <v>4</v>
      </c>
      <c r="G3">
        <v>5</v>
      </c>
      <c r="H3">
        <v>3</v>
      </c>
      <c r="I3">
        <v>4</v>
      </c>
      <c r="J3">
        <v>4</v>
      </c>
      <c r="K3">
        <v>4</v>
      </c>
      <c r="L3">
        <v>5</v>
      </c>
      <c r="M3">
        <v>3</v>
      </c>
      <c r="N3">
        <v>4</v>
      </c>
      <c r="O3">
        <v>3</v>
      </c>
      <c r="P3">
        <v>5</v>
      </c>
      <c r="Q3">
        <v>4</v>
      </c>
      <c r="R3">
        <v>3</v>
      </c>
      <c r="S3">
        <v>5</v>
      </c>
      <c r="T3">
        <f>SUM(B3:S3)</f>
        <v>72</v>
      </c>
      <c r="U3">
        <v>2</v>
      </c>
      <c r="V3">
        <v>5</v>
      </c>
      <c r="W3">
        <v>7</v>
      </c>
      <c r="X3">
        <v>12</v>
      </c>
      <c r="Y3">
        <v>16</v>
      </c>
      <c r="Z3">
        <v>18</v>
      </c>
      <c r="AH3">
        <v>2</v>
      </c>
      <c r="AI3" s="2">
        <v>0.3</v>
      </c>
    </row>
    <row r="4" spans="1:35" x14ac:dyDescent="0.25">
      <c r="A4" t="s">
        <v>1</v>
      </c>
      <c r="B4">
        <v>1</v>
      </c>
      <c r="C4">
        <v>2</v>
      </c>
      <c r="D4">
        <v>3</v>
      </c>
      <c r="E4">
        <v>4</v>
      </c>
      <c r="F4">
        <v>5</v>
      </c>
      <c r="G4">
        <v>6</v>
      </c>
      <c r="H4">
        <v>7</v>
      </c>
      <c r="I4">
        <v>8</v>
      </c>
      <c r="J4">
        <v>9</v>
      </c>
      <c r="K4">
        <v>10</v>
      </c>
      <c r="L4">
        <v>11</v>
      </c>
      <c r="M4">
        <v>12</v>
      </c>
      <c r="N4">
        <v>13</v>
      </c>
      <c r="O4">
        <v>14</v>
      </c>
      <c r="P4">
        <v>15</v>
      </c>
      <c r="Q4">
        <v>16</v>
      </c>
      <c r="R4">
        <v>17</v>
      </c>
      <c r="S4">
        <v>18</v>
      </c>
      <c r="AH4">
        <v>3</v>
      </c>
      <c r="AI4" s="2">
        <v>0.1</v>
      </c>
    </row>
    <row r="5" spans="1:35" x14ac:dyDescent="0.25">
      <c r="A5" t="s">
        <v>3</v>
      </c>
      <c r="B5">
        <v>6</v>
      </c>
      <c r="C5">
        <v>7</v>
      </c>
      <c r="D5">
        <v>4</v>
      </c>
      <c r="E5">
        <v>7</v>
      </c>
      <c r="F5">
        <v>5</v>
      </c>
      <c r="G5">
        <v>8</v>
      </c>
      <c r="H5">
        <v>6</v>
      </c>
      <c r="I5">
        <v>6</v>
      </c>
      <c r="J5">
        <v>6</v>
      </c>
      <c r="K5">
        <v>5</v>
      </c>
      <c r="L5">
        <v>6</v>
      </c>
      <c r="M5">
        <v>3</v>
      </c>
      <c r="N5">
        <v>5</v>
      </c>
      <c r="O5">
        <v>4</v>
      </c>
      <c r="P5">
        <v>11</v>
      </c>
      <c r="Q5">
        <v>6</v>
      </c>
      <c r="R5">
        <v>4</v>
      </c>
      <c r="S5">
        <v>6</v>
      </c>
      <c r="T5">
        <f>SUM(B5:S5)</f>
        <v>105</v>
      </c>
      <c r="AH5">
        <v>4</v>
      </c>
      <c r="AI5" s="2">
        <v>0</v>
      </c>
    </row>
    <row r="6" spans="1:35" x14ac:dyDescent="0.25">
      <c r="A6" s="3" t="str">
        <f>_xlfn.CONCAT(A5," Net")</f>
        <v>John A. Net</v>
      </c>
      <c r="B6" s="3">
        <f>MIN(B5,B$3*2)</f>
        <v>6</v>
      </c>
      <c r="C6" s="3">
        <f t="shared" ref="C6:S6" si="0">MIN(C5,C$3*2)</f>
        <v>7</v>
      </c>
      <c r="D6" s="3">
        <f t="shared" si="0"/>
        <v>4</v>
      </c>
      <c r="E6" s="3">
        <f t="shared" si="0"/>
        <v>7</v>
      </c>
      <c r="F6" s="3">
        <f t="shared" si="0"/>
        <v>5</v>
      </c>
      <c r="G6" s="3">
        <f t="shared" si="0"/>
        <v>8</v>
      </c>
      <c r="H6" s="3">
        <f t="shared" si="0"/>
        <v>6</v>
      </c>
      <c r="I6" s="3">
        <f t="shared" si="0"/>
        <v>6</v>
      </c>
      <c r="J6" s="3">
        <f t="shared" si="0"/>
        <v>6</v>
      </c>
      <c r="K6" s="3">
        <f t="shared" si="0"/>
        <v>5</v>
      </c>
      <c r="L6" s="3">
        <f t="shared" si="0"/>
        <v>6</v>
      </c>
      <c r="M6" s="3">
        <f t="shared" si="0"/>
        <v>3</v>
      </c>
      <c r="N6" s="3">
        <f t="shared" si="0"/>
        <v>5</v>
      </c>
      <c r="O6" s="3">
        <f t="shared" si="0"/>
        <v>4</v>
      </c>
      <c r="P6" s="3">
        <f t="shared" si="0"/>
        <v>10</v>
      </c>
      <c r="Q6" s="3">
        <f t="shared" si="0"/>
        <v>6</v>
      </c>
      <c r="R6" s="3">
        <f t="shared" si="0"/>
        <v>4</v>
      </c>
      <c r="S6" s="3">
        <f t="shared" si="0"/>
        <v>6</v>
      </c>
      <c r="T6" s="3">
        <f>SUM(B6:S6)</f>
        <v>104</v>
      </c>
      <c r="U6" s="3" cm="1">
        <f t="array" aca="1" ref="U6" ca="1">INDIRECT(ADDRESS(ROW(),INDIRECT(ADDRESS(3,COLUMN()))+1))-INDIRECT(ADDRESS(3,INDIRECT(ADDRESS(3,COLUMN()))+1))</f>
        <v>2</v>
      </c>
      <c r="V6" s="3" cm="1">
        <f t="array" aca="1" ref="V6" ca="1">INDIRECT(ADDRESS(ROW(),INDIRECT(ADDRESS(3,COLUMN()))+1))-INDIRECT(ADDRESS(3,INDIRECT(ADDRESS(3,COLUMN()))+1))</f>
        <v>1</v>
      </c>
      <c r="W6" s="3" cm="1">
        <f t="array" aca="1" ref="W6" ca="1">INDIRECT(ADDRESS(ROW(),INDIRECT(ADDRESS(3,COLUMN()))+1))-INDIRECT(ADDRESS(3,INDIRECT(ADDRESS(3,COLUMN()))+1))</f>
        <v>3</v>
      </c>
      <c r="X6" s="3" cm="1">
        <f t="array" aca="1" ref="X6" ca="1">INDIRECT(ADDRESS(ROW(),INDIRECT(ADDRESS(3,COLUMN()))+1))-INDIRECT(ADDRESS(3,INDIRECT(ADDRESS(3,COLUMN()))+1))</f>
        <v>0</v>
      </c>
      <c r="Y6" s="3" cm="1">
        <f t="array" aca="1" ref="Y6" ca="1">INDIRECT(ADDRESS(ROW(),INDIRECT(ADDRESS(3,COLUMN()))+1))-INDIRECT(ADDRESS(3,INDIRECT(ADDRESS(3,COLUMN()))+1))</f>
        <v>2</v>
      </c>
      <c r="Z6" s="3" cm="1">
        <f t="array" aca="1" ref="Z6" ca="1">INDIRECT(ADDRESS(ROW(),INDIRECT(ADDRESS(3,COLUMN()))+1))-INDIRECT(ADDRESS(3,INDIRECT(ADDRESS(3,COLUMN()))+1))</f>
        <v>1</v>
      </c>
      <c r="AA6" s="3">
        <f ca="1">SUM(U6:Z6)*3</f>
        <v>27</v>
      </c>
      <c r="AB6" s="3">
        <f ca="1">T6-AA6</f>
        <v>77</v>
      </c>
      <c r="AC6" s="3">
        <f ca="1">IF(AB6 = "","",_xlfn.RANK.EQ(AB6,AB:AB,1))</f>
        <v>8</v>
      </c>
      <c r="AD6" s="3" t="str">
        <f ca="1">IF(AC6="","",IF(COUNTIF(AC:AC,AC6)&gt;1,CONCATENATE("T",AC6),TEXT(AC6,"0")))</f>
        <v>8</v>
      </c>
      <c r="AE6" s="4">
        <v>10</v>
      </c>
      <c r="AF6" s="5">
        <f ca="1">IF(AC6="","",IF(ISNA(VLOOKUP(AC6,PlacePayouts,1,FALSE)),"",AVERAGE(OFFSET(PlacePayouts,VLOOKUP(AC6,PlacePayouts,1,FALSE)-1,1,COUNTIF(AC:AC,AC6)))*Kitty))</f>
        <v>0</v>
      </c>
      <c r="AH6">
        <v>5</v>
      </c>
      <c r="AI6" s="2">
        <v>0</v>
      </c>
    </row>
    <row r="7" spans="1:35" x14ac:dyDescent="0.25">
      <c r="A7" s="3" t="s">
        <v>4</v>
      </c>
      <c r="B7" s="3">
        <v>6</v>
      </c>
      <c r="C7" s="3">
        <v>7</v>
      </c>
      <c r="D7" s="3">
        <v>5</v>
      </c>
      <c r="E7" s="3">
        <v>6</v>
      </c>
      <c r="F7" s="3">
        <v>6</v>
      </c>
      <c r="G7" s="3">
        <v>7</v>
      </c>
      <c r="H7" s="3">
        <v>5</v>
      </c>
      <c r="I7" s="3">
        <v>5</v>
      </c>
      <c r="J7" s="3">
        <v>6</v>
      </c>
      <c r="K7" s="3">
        <v>6</v>
      </c>
      <c r="L7" s="3">
        <v>7</v>
      </c>
      <c r="M7" s="3">
        <v>3</v>
      </c>
      <c r="N7" s="3">
        <v>6</v>
      </c>
      <c r="O7" s="3">
        <v>5</v>
      </c>
      <c r="P7" s="3">
        <v>7</v>
      </c>
      <c r="Q7" s="3">
        <v>6</v>
      </c>
      <c r="R7" s="3">
        <v>4</v>
      </c>
      <c r="S7" s="3">
        <v>7</v>
      </c>
      <c r="T7" s="3">
        <f>SUM(B7:S7)</f>
        <v>104</v>
      </c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5"/>
      <c r="AH7">
        <v>6</v>
      </c>
      <c r="AI7" s="2">
        <v>0</v>
      </c>
    </row>
    <row r="8" spans="1:35" x14ac:dyDescent="0.25">
      <c r="A8" s="3" t="str">
        <f>_xlfn.CONCAT(A7," Net")</f>
        <v>Todd H. Net</v>
      </c>
      <c r="B8" s="3">
        <f>MIN(B7,B$3*2)</f>
        <v>6</v>
      </c>
      <c r="C8" s="3">
        <f t="shared" ref="C8:S8" si="1">MIN(C7,C$3*2)</f>
        <v>7</v>
      </c>
      <c r="D8" s="3">
        <f t="shared" si="1"/>
        <v>5</v>
      </c>
      <c r="E8" s="3">
        <f t="shared" si="1"/>
        <v>6</v>
      </c>
      <c r="F8" s="3">
        <f t="shared" si="1"/>
        <v>6</v>
      </c>
      <c r="G8" s="3">
        <f t="shared" si="1"/>
        <v>7</v>
      </c>
      <c r="H8" s="3">
        <f t="shared" si="1"/>
        <v>5</v>
      </c>
      <c r="I8" s="3">
        <f t="shared" si="1"/>
        <v>5</v>
      </c>
      <c r="J8" s="3">
        <f t="shared" si="1"/>
        <v>6</v>
      </c>
      <c r="K8" s="3">
        <f t="shared" si="1"/>
        <v>6</v>
      </c>
      <c r="L8" s="3">
        <f t="shared" si="1"/>
        <v>7</v>
      </c>
      <c r="M8" s="3">
        <f t="shared" si="1"/>
        <v>3</v>
      </c>
      <c r="N8" s="3">
        <f t="shared" si="1"/>
        <v>6</v>
      </c>
      <c r="O8" s="3">
        <f t="shared" si="1"/>
        <v>5</v>
      </c>
      <c r="P8" s="3">
        <f t="shared" si="1"/>
        <v>7</v>
      </c>
      <c r="Q8" s="3">
        <f t="shared" si="1"/>
        <v>6</v>
      </c>
      <c r="R8" s="3">
        <f t="shared" si="1"/>
        <v>4</v>
      </c>
      <c r="S8" s="3">
        <f t="shared" si="1"/>
        <v>7</v>
      </c>
      <c r="T8" s="3">
        <f>SUM(B8:S8)</f>
        <v>104</v>
      </c>
      <c r="U8" s="3" cm="1">
        <f t="array" aca="1" ref="U8" ca="1">INDIRECT(ADDRESS(ROW(),INDIRECT(ADDRESS(3,COLUMN()))+1))-INDIRECT(ADDRESS(3,INDIRECT(ADDRESS(3,COLUMN()))+1))</f>
        <v>2</v>
      </c>
      <c r="V8" s="3" cm="1">
        <f t="array" aca="1" ref="V8" ca="1">INDIRECT(ADDRESS(ROW(),INDIRECT(ADDRESS(3,COLUMN()))+1))-INDIRECT(ADDRESS(3,INDIRECT(ADDRESS(3,COLUMN()))+1))</f>
        <v>2</v>
      </c>
      <c r="W8" s="3" cm="1">
        <f t="array" aca="1" ref="W8" ca="1">INDIRECT(ADDRESS(ROW(),INDIRECT(ADDRESS(3,COLUMN()))+1))-INDIRECT(ADDRESS(3,INDIRECT(ADDRESS(3,COLUMN()))+1))</f>
        <v>2</v>
      </c>
      <c r="X8" s="3" cm="1">
        <f t="array" aca="1" ref="X8" ca="1">INDIRECT(ADDRESS(ROW(),INDIRECT(ADDRESS(3,COLUMN()))+1))-INDIRECT(ADDRESS(3,INDIRECT(ADDRESS(3,COLUMN()))+1))</f>
        <v>0</v>
      </c>
      <c r="Y8" s="3" cm="1">
        <f t="array" aca="1" ref="Y8" ca="1">INDIRECT(ADDRESS(ROW(),INDIRECT(ADDRESS(3,COLUMN()))+1))-INDIRECT(ADDRESS(3,INDIRECT(ADDRESS(3,COLUMN()))+1))</f>
        <v>2</v>
      </c>
      <c r="Z8" s="3" cm="1">
        <f t="array" aca="1" ref="Z8" ca="1">INDIRECT(ADDRESS(ROW(),INDIRECT(ADDRESS(3,COLUMN()))+1))-INDIRECT(ADDRESS(3,INDIRECT(ADDRESS(3,COLUMN()))+1))</f>
        <v>2</v>
      </c>
      <c r="AA8" s="3">
        <f ca="1">SUM(U8:Z8)*3</f>
        <v>30</v>
      </c>
      <c r="AB8" s="3">
        <f ca="1">T8-AA8</f>
        <v>74</v>
      </c>
      <c r="AC8" s="3">
        <f ca="1">IF(AB8 = "","",_xlfn.RANK.EQ(AB8,AB:AB,1))</f>
        <v>4</v>
      </c>
      <c r="AD8" s="3" t="str">
        <f ca="1">IF(AC8="","",IF(COUNTIF(AC:AC,AC8)&gt;1,CONCATENATE("T",AC8),TEXT(AC8,"0")))</f>
        <v>4</v>
      </c>
      <c r="AE8" s="4">
        <v>10</v>
      </c>
      <c r="AF8" s="5">
        <f ca="1">IF(AC8="","",IF(ISNA(VLOOKUP(AC8,PlacePayouts,1,FALSE)),"",AVERAGE(OFFSET(PlacePayouts,VLOOKUP(AC8,PlacePayouts,1,FALSE)-1,1,COUNTIF(AC:AC,AC8)))*Kitty))</f>
        <v>0</v>
      </c>
      <c r="AH8">
        <v>7</v>
      </c>
      <c r="AI8" s="2">
        <v>0</v>
      </c>
    </row>
    <row r="9" spans="1:35" x14ac:dyDescent="0.25">
      <c r="A9" s="3" t="s">
        <v>5</v>
      </c>
      <c r="B9" s="3">
        <v>5</v>
      </c>
      <c r="C9" s="3">
        <v>7</v>
      </c>
      <c r="D9" s="3">
        <v>4</v>
      </c>
      <c r="E9" s="3">
        <v>6</v>
      </c>
      <c r="F9" s="3">
        <v>6</v>
      </c>
      <c r="G9" s="3">
        <v>6</v>
      </c>
      <c r="H9" s="3">
        <v>6</v>
      </c>
      <c r="I9" s="3">
        <v>6</v>
      </c>
      <c r="J9" s="3">
        <v>7</v>
      </c>
      <c r="K9" s="3">
        <v>8</v>
      </c>
      <c r="L9" s="3">
        <v>8</v>
      </c>
      <c r="M9" s="3">
        <v>4</v>
      </c>
      <c r="N9" s="3">
        <v>6</v>
      </c>
      <c r="O9" s="3">
        <v>4</v>
      </c>
      <c r="P9" s="3">
        <v>7</v>
      </c>
      <c r="Q9" s="3">
        <v>6</v>
      </c>
      <c r="R9" s="3">
        <v>5</v>
      </c>
      <c r="S9" s="3">
        <v>7</v>
      </c>
      <c r="T9" s="3">
        <f t="shared" ref="T9:T23" si="2">SUM(B9:S9)</f>
        <v>108</v>
      </c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5"/>
      <c r="AH9">
        <v>8</v>
      </c>
      <c r="AI9" s="2">
        <v>0</v>
      </c>
    </row>
    <row r="10" spans="1:35" x14ac:dyDescent="0.25">
      <c r="A10" s="3" t="str">
        <f>_xlfn.CONCAT(A9," Net")</f>
        <v>Vicki H. Net</v>
      </c>
      <c r="B10" s="3">
        <f t="shared" ref="B10:S10" si="3">MIN(B9,B$3*2)</f>
        <v>5</v>
      </c>
      <c r="C10" s="3">
        <f t="shared" si="3"/>
        <v>7</v>
      </c>
      <c r="D10" s="3">
        <f t="shared" si="3"/>
        <v>4</v>
      </c>
      <c r="E10" s="3">
        <f t="shared" si="3"/>
        <v>6</v>
      </c>
      <c r="F10" s="3">
        <f t="shared" si="3"/>
        <v>6</v>
      </c>
      <c r="G10" s="3">
        <f t="shared" si="3"/>
        <v>6</v>
      </c>
      <c r="H10" s="3">
        <f t="shared" si="3"/>
        <v>6</v>
      </c>
      <c r="I10" s="3">
        <f t="shared" si="3"/>
        <v>6</v>
      </c>
      <c r="J10" s="3">
        <f t="shared" si="3"/>
        <v>7</v>
      </c>
      <c r="K10" s="3">
        <f t="shared" si="3"/>
        <v>8</v>
      </c>
      <c r="L10" s="3">
        <f t="shared" si="3"/>
        <v>8</v>
      </c>
      <c r="M10" s="3">
        <f t="shared" si="3"/>
        <v>4</v>
      </c>
      <c r="N10" s="3">
        <f t="shared" si="3"/>
        <v>6</v>
      </c>
      <c r="O10" s="3">
        <f t="shared" si="3"/>
        <v>4</v>
      </c>
      <c r="P10" s="3">
        <f t="shared" si="3"/>
        <v>7</v>
      </c>
      <c r="Q10" s="3">
        <f t="shared" si="3"/>
        <v>6</v>
      </c>
      <c r="R10" s="3">
        <f t="shared" si="3"/>
        <v>5</v>
      </c>
      <c r="S10" s="3">
        <f t="shared" si="3"/>
        <v>7</v>
      </c>
      <c r="T10" s="3">
        <f t="shared" si="2"/>
        <v>108</v>
      </c>
      <c r="U10" s="3" cm="1">
        <f t="array" aca="1" ref="U10" ca="1">INDIRECT(ADDRESS(ROW(),INDIRECT(ADDRESS(3,COLUMN()))+1))-INDIRECT(ADDRESS(3,INDIRECT(ADDRESS(3,COLUMN()))+1))</f>
        <v>2</v>
      </c>
      <c r="V10" s="3" cm="1">
        <f t="array" aca="1" ref="V10" ca="1">INDIRECT(ADDRESS(ROW(),INDIRECT(ADDRESS(3,COLUMN()))+1))-INDIRECT(ADDRESS(3,INDIRECT(ADDRESS(3,COLUMN()))+1))</f>
        <v>2</v>
      </c>
      <c r="W10" s="3" cm="1">
        <f t="array" aca="1" ref="W10" ca="1">INDIRECT(ADDRESS(ROW(),INDIRECT(ADDRESS(3,COLUMN()))+1))-INDIRECT(ADDRESS(3,INDIRECT(ADDRESS(3,COLUMN()))+1))</f>
        <v>3</v>
      </c>
      <c r="X10" s="3" cm="1">
        <f t="array" aca="1" ref="X10" ca="1">INDIRECT(ADDRESS(ROW(),INDIRECT(ADDRESS(3,COLUMN()))+1))-INDIRECT(ADDRESS(3,INDIRECT(ADDRESS(3,COLUMN()))+1))</f>
        <v>1</v>
      </c>
      <c r="Y10" s="3" cm="1">
        <f t="array" aca="1" ref="Y10" ca="1">INDIRECT(ADDRESS(ROW(),INDIRECT(ADDRESS(3,COLUMN()))+1))-INDIRECT(ADDRESS(3,INDIRECT(ADDRESS(3,COLUMN()))+1))</f>
        <v>2</v>
      </c>
      <c r="Z10" s="3" cm="1">
        <f t="array" aca="1" ref="Z10" ca="1">INDIRECT(ADDRESS(ROW(),INDIRECT(ADDRESS(3,COLUMN()))+1))-INDIRECT(ADDRESS(3,INDIRECT(ADDRESS(3,COLUMN()))+1))</f>
        <v>2</v>
      </c>
      <c r="AA10" s="3">
        <f ca="1">SUM(U10:Z10)*3</f>
        <v>36</v>
      </c>
      <c r="AB10" s="3">
        <f ca="1">T10-AA10</f>
        <v>72</v>
      </c>
      <c r="AC10" s="3">
        <f ca="1">IF(AB10 = "","",_xlfn.RANK.EQ(AB10,AB:AB,1))</f>
        <v>3</v>
      </c>
      <c r="AD10" s="3" t="str">
        <f ca="1">IF(AC10="","",IF(COUNTIF(AC:AC,AC10)&gt;1,CONCATENATE("T",AC10),TEXT(AC10,"0")))</f>
        <v>3</v>
      </c>
      <c r="AE10" s="4">
        <v>10</v>
      </c>
      <c r="AF10" s="5">
        <f ca="1">IF(AC10="","",IF(ISNA(VLOOKUP(AC10,PlacePayouts,1,FALSE)),"",AVERAGE(OFFSET(PlacePayouts,VLOOKUP(AC10,PlacePayouts,1,FALSE)-1,1,COUNTIF(AC:AC,AC10)))*Kitty))</f>
        <v>10</v>
      </c>
      <c r="AH10">
        <v>9</v>
      </c>
      <c r="AI10" s="2">
        <v>0</v>
      </c>
    </row>
    <row r="11" spans="1:35" x14ac:dyDescent="0.25">
      <c r="A11" s="3" t="s">
        <v>6</v>
      </c>
      <c r="B11" s="3">
        <v>6</v>
      </c>
      <c r="C11" s="3">
        <v>5</v>
      </c>
      <c r="D11" s="3">
        <v>4</v>
      </c>
      <c r="E11" s="3">
        <v>5</v>
      </c>
      <c r="F11" s="3">
        <v>5</v>
      </c>
      <c r="G11" s="3">
        <v>6</v>
      </c>
      <c r="H11" s="3">
        <v>5</v>
      </c>
      <c r="I11" s="3">
        <v>4</v>
      </c>
      <c r="J11" s="3">
        <v>5</v>
      </c>
      <c r="K11" s="3">
        <v>5</v>
      </c>
      <c r="L11" s="3">
        <v>6</v>
      </c>
      <c r="M11" s="3">
        <v>5</v>
      </c>
      <c r="N11" s="3">
        <v>3</v>
      </c>
      <c r="O11" s="3">
        <v>3</v>
      </c>
      <c r="P11" s="3">
        <v>5</v>
      </c>
      <c r="Q11" s="3">
        <v>4</v>
      </c>
      <c r="R11" s="3">
        <v>4</v>
      </c>
      <c r="S11" s="3">
        <v>6</v>
      </c>
      <c r="T11" s="3">
        <f t="shared" si="2"/>
        <v>86</v>
      </c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5"/>
      <c r="AH11">
        <v>10</v>
      </c>
      <c r="AI11" s="2">
        <v>0</v>
      </c>
    </row>
    <row r="12" spans="1:35" x14ac:dyDescent="0.25">
      <c r="A12" s="3" t="str">
        <f>_xlfn.CONCAT(A11," Net")</f>
        <v>Rob F. Net</v>
      </c>
      <c r="B12" s="3">
        <f t="shared" ref="B12" si="4">MIN(B11,B$3*2)</f>
        <v>6</v>
      </c>
      <c r="C12" s="3">
        <f t="shared" ref="C12" si="5">MIN(C11,C$3*2)</f>
        <v>5</v>
      </c>
      <c r="D12" s="3">
        <f t="shared" ref="D12" si="6">MIN(D11,D$3*2)</f>
        <v>4</v>
      </c>
      <c r="E12" s="3">
        <f t="shared" ref="E12" si="7">MIN(E11,E$3*2)</f>
        <v>5</v>
      </c>
      <c r="F12" s="3">
        <f t="shared" ref="F12" si="8">MIN(F11,F$3*2)</f>
        <v>5</v>
      </c>
      <c r="G12" s="3">
        <f t="shared" ref="G12" si="9">MIN(G11,G$3*2)</f>
        <v>6</v>
      </c>
      <c r="H12" s="3">
        <f t="shared" ref="H12" si="10">MIN(H11,H$3*2)</f>
        <v>5</v>
      </c>
      <c r="I12" s="3">
        <f t="shared" ref="I12" si="11">MIN(I11,I$3*2)</f>
        <v>4</v>
      </c>
      <c r="J12" s="3">
        <f t="shared" ref="J12" si="12">MIN(J11,J$3*2)</f>
        <v>5</v>
      </c>
      <c r="K12" s="3">
        <f t="shared" ref="K12" si="13">MIN(K11,K$3*2)</f>
        <v>5</v>
      </c>
      <c r="L12" s="3">
        <f t="shared" ref="L12" si="14">MIN(L11,L$3*2)</f>
        <v>6</v>
      </c>
      <c r="M12" s="3">
        <f t="shared" ref="M12" si="15">MIN(M11,M$3*2)</f>
        <v>5</v>
      </c>
      <c r="N12" s="3">
        <f t="shared" ref="N12" si="16">MIN(N11,N$3*2)</f>
        <v>3</v>
      </c>
      <c r="O12" s="3">
        <f t="shared" ref="O12" si="17">MIN(O11,O$3*2)</f>
        <v>3</v>
      </c>
      <c r="P12" s="3">
        <f t="shared" ref="P12" si="18">MIN(P11,P$3*2)</f>
        <v>5</v>
      </c>
      <c r="Q12" s="3">
        <f t="shared" ref="Q12" si="19">MIN(Q11,Q$3*2)</f>
        <v>4</v>
      </c>
      <c r="R12" s="3">
        <f t="shared" ref="R12" si="20">MIN(R11,R$3*2)</f>
        <v>4</v>
      </c>
      <c r="S12" s="3">
        <f t="shared" ref="S12" si="21">MIN(S11,S$3*2)</f>
        <v>6</v>
      </c>
      <c r="T12" s="3">
        <f t="shared" ref="T12" si="22">SUM(B12:S12)</f>
        <v>86</v>
      </c>
      <c r="U12" s="3" cm="1">
        <f t="array" aca="1" ref="U12" ca="1">INDIRECT(ADDRESS(ROW(),INDIRECT(ADDRESS(3,COLUMN()))+1))-INDIRECT(ADDRESS(3,INDIRECT(ADDRESS(3,COLUMN()))+1))</f>
        <v>0</v>
      </c>
      <c r="V12" s="3" cm="1">
        <f t="array" aca="1" ref="V12" ca="1">INDIRECT(ADDRESS(ROW(),INDIRECT(ADDRESS(3,COLUMN()))+1))-INDIRECT(ADDRESS(3,INDIRECT(ADDRESS(3,COLUMN()))+1))</f>
        <v>1</v>
      </c>
      <c r="W12" s="3" cm="1">
        <f t="array" aca="1" ref="W12" ca="1">INDIRECT(ADDRESS(ROW(),INDIRECT(ADDRESS(3,COLUMN()))+1))-INDIRECT(ADDRESS(3,INDIRECT(ADDRESS(3,COLUMN()))+1))</f>
        <v>2</v>
      </c>
      <c r="X12" s="3" cm="1">
        <f t="array" aca="1" ref="X12" ca="1">INDIRECT(ADDRESS(ROW(),INDIRECT(ADDRESS(3,COLUMN()))+1))-INDIRECT(ADDRESS(3,INDIRECT(ADDRESS(3,COLUMN()))+1))</f>
        <v>2</v>
      </c>
      <c r="Y12" s="3" cm="1">
        <f t="array" aca="1" ref="Y12" ca="1">INDIRECT(ADDRESS(ROW(),INDIRECT(ADDRESS(3,COLUMN()))+1))-INDIRECT(ADDRESS(3,INDIRECT(ADDRESS(3,COLUMN()))+1))</f>
        <v>0</v>
      </c>
      <c r="Z12" s="3" cm="1">
        <f t="array" aca="1" ref="Z12" ca="1">INDIRECT(ADDRESS(ROW(),INDIRECT(ADDRESS(3,COLUMN()))+1))-INDIRECT(ADDRESS(3,INDIRECT(ADDRESS(3,COLUMN()))+1))</f>
        <v>1</v>
      </c>
      <c r="AA12" s="3">
        <f ca="1">SUM(U12:Z12)*3</f>
        <v>18</v>
      </c>
      <c r="AB12" s="3">
        <f ca="1">T12-AA12</f>
        <v>68</v>
      </c>
      <c r="AC12" s="3">
        <f ca="1">IF(AB12 = "","",_xlfn.RANK.EQ(AB12,AB:AB,1))</f>
        <v>1</v>
      </c>
      <c r="AD12" s="3" t="str">
        <f ca="1">IF(AC12="","",IF(COUNTIF(AC:AC,AC12)&gt;1,CONCATENATE("T",AC12),TEXT(AC12,"0")))</f>
        <v>1</v>
      </c>
      <c r="AE12" s="4">
        <v>10</v>
      </c>
      <c r="AF12" s="5">
        <f ca="1">IF(AC12="","",IF(ISNA(VLOOKUP(AC12,PlacePayouts,1,FALSE)),"",AVERAGE(OFFSET(PlacePayouts,VLOOKUP(AC12,PlacePayouts,1,FALSE)-1,1,COUNTIF(AC:AC,AC12)))*Kitty))</f>
        <v>60</v>
      </c>
      <c r="AH12">
        <v>11</v>
      </c>
      <c r="AI12" s="2">
        <v>0</v>
      </c>
    </row>
    <row r="13" spans="1:35" x14ac:dyDescent="0.25">
      <c r="A13" s="3" t="s">
        <v>7</v>
      </c>
      <c r="B13" s="3">
        <v>5</v>
      </c>
      <c r="C13" s="3">
        <v>7</v>
      </c>
      <c r="D13" s="3">
        <v>4</v>
      </c>
      <c r="E13" s="3">
        <v>4</v>
      </c>
      <c r="F13" s="3">
        <v>5</v>
      </c>
      <c r="G13" s="3">
        <v>7</v>
      </c>
      <c r="H13" s="3">
        <v>4</v>
      </c>
      <c r="I13" s="3">
        <v>5</v>
      </c>
      <c r="J13" s="3">
        <v>5</v>
      </c>
      <c r="K13" s="3">
        <v>4</v>
      </c>
      <c r="L13" s="3">
        <v>11</v>
      </c>
      <c r="M13" s="3">
        <v>3</v>
      </c>
      <c r="N13" s="3">
        <v>4</v>
      </c>
      <c r="O13" s="3">
        <v>2</v>
      </c>
      <c r="P13" s="3">
        <v>8</v>
      </c>
      <c r="Q13" s="3">
        <v>4</v>
      </c>
      <c r="R13" s="3">
        <v>4</v>
      </c>
      <c r="S13" s="3">
        <v>6</v>
      </c>
      <c r="T13" s="3">
        <f t="shared" si="2"/>
        <v>92</v>
      </c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5"/>
      <c r="AH13">
        <v>12</v>
      </c>
      <c r="AI13" s="2">
        <v>0</v>
      </c>
    </row>
    <row r="14" spans="1:35" x14ac:dyDescent="0.25">
      <c r="A14" s="3" t="str">
        <f>_xlfn.CONCAT(A13," Net")</f>
        <v>Bruce D. Net</v>
      </c>
      <c r="B14" s="3">
        <f t="shared" ref="B14" si="23">MIN(B13,B$3*2)</f>
        <v>5</v>
      </c>
      <c r="C14" s="3">
        <f t="shared" ref="C14" si="24">MIN(C13,C$3*2)</f>
        <v>7</v>
      </c>
      <c r="D14" s="3">
        <f t="shared" ref="D14" si="25">MIN(D13,D$3*2)</f>
        <v>4</v>
      </c>
      <c r="E14" s="3">
        <f t="shared" ref="E14" si="26">MIN(E13,E$3*2)</f>
        <v>4</v>
      </c>
      <c r="F14" s="3">
        <f t="shared" ref="F14" si="27">MIN(F13,F$3*2)</f>
        <v>5</v>
      </c>
      <c r="G14" s="3">
        <f t="shared" ref="G14" si="28">MIN(G13,G$3*2)</f>
        <v>7</v>
      </c>
      <c r="H14" s="3">
        <f t="shared" ref="H14" si="29">MIN(H13,H$3*2)</f>
        <v>4</v>
      </c>
      <c r="I14" s="3">
        <f t="shared" ref="I14" si="30">MIN(I13,I$3*2)</f>
        <v>5</v>
      </c>
      <c r="J14" s="3">
        <f t="shared" ref="J14" si="31">MIN(J13,J$3*2)</f>
        <v>5</v>
      </c>
      <c r="K14" s="3">
        <f t="shared" ref="K14" si="32">MIN(K13,K$3*2)</f>
        <v>4</v>
      </c>
      <c r="L14" s="3">
        <f t="shared" ref="L14" si="33">MIN(L13,L$3*2)</f>
        <v>10</v>
      </c>
      <c r="M14" s="3">
        <f t="shared" ref="M14" si="34">MIN(M13,M$3*2)</f>
        <v>3</v>
      </c>
      <c r="N14" s="3">
        <f t="shared" ref="N14" si="35">MIN(N13,N$3*2)</f>
        <v>4</v>
      </c>
      <c r="O14" s="3">
        <f t="shared" ref="O14" si="36">MIN(O13,O$3*2)</f>
        <v>2</v>
      </c>
      <c r="P14" s="3">
        <f t="shared" ref="P14" si="37">MIN(P13,P$3*2)</f>
        <v>8</v>
      </c>
      <c r="Q14" s="3">
        <f t="shared" ref="Q14" si="38">MIN(Q13,Q$3*2)</f>
        <v>4</v>
      </c>
      <c r="R14" s="3">
        <f t="shared" ref="R14" si="39">MIN(R13,R$3*2)</f>
        <v>4</v>
      </c>
      <c r="S14" s="3">
        <f t="shared" ref="S14" si="40">MIN(S13,S$3*2)</f>
        <v>6</v>
      </c>
      <c r="T14" s="3">
        <f t="shared" ref="T14" si="41">SUM(B14:S14)</f>
        <v>91</v>
      </c>
      <c r="U14" s="3" cm="1">
        <f t="array" aca="1" ref="U14" ca="1">INDIRECT(ADDRESS(ROW(),INDIRECT(ADDRESS(3,COLUMN()))+1))-INDIRECT(ADDRESS(3,INDIRECT(ADDRESS(3,COLUMN()))+1))</f>
        <v>2</v>
      </c>
      <c r="V14" s="3" cm="1">
        <f t="array" aca="1" ref="V14" ca="1">INDIRECT(ADDRESS(ROW(),INDIRECT(ADDRESS(3,COLUMN()))+1))-INDIRECT(ADDRESS(3,INDIRECT(ADDRESS(3,COLUMN()))+1))</f>
        <v>1</v>
      </c>
      <c r="W14" s="3" cm="1">
        <f t="array" aca="1" ref="W14" ca="1">INDIRECT(ADDRESS(ROW(),INDIRECT(ADDRESS(3,COLUMN()))+1))-INDIRECT(ADDRESS(3,INDIRECT(ADDRESS(3,COLUMN()))+1))</f>
        <v>1</v>
      </c>
      <c r="X14" s="3" cm="1">
        <f t="array" aca="1" ref="X14" ca="1">INDIRECT(ADDRESS(ROW(),INDIRECT(ADDRESS(3,COLUMN()))+1))-INDIRECT(ADDRESS(3,INDIRECT(ADDRESS(3,COLUMN()))+1))</f>
        <v>0</v>
      </c>
      <c r="Y14" s="3" cm="1">
        <f t="array" aca="1" ref="Y14" ca="1">INDIRECT(ADDRESS(ROW(),INDIRECT(ADDRESS(3,COLUMN()))+1))-INDIRECT(ADDRESS(3,INDIRECT(ADDRESS(3,COLUMN()))+1))</f>
        <v>0</v>
      </c>
      <c r="Z14" s="3" cm="1">
        <f t="array" aca="1" ref="Z14" ca="1">INDIRECT(ADDRESS(ROW(),INDIRECT(ADDRESS(3,COLUMN()))+1))-INDIRECT(ADDRESS(3,INDIRECT(ADDRESS(3,COLUMN()))+1))</f>
        <v>1</v>
      </c>
      <c r="AA14" s="3">
        <f ca="1">SUM(U14:Z14)*3</f>
        <v>15</v>
      </c>
      <c r="AB14" s="3">
        <f ca="1">T14-AA14</f>
        <v>76</v>
      </c>
      <c r="AC14" s="3">
        <f ca="1">IF(AB14 = "","",_xlfn.RANK.EQ(AB14,AB:AB,1))</f>
        <v>6</v>
      </c>
      <c r="AD14" s="3" t="str">
        <f ca="1">IF(AC14="","",IF(COUNTIF(AC:AC,AC14)&gt;1,CONCATENATE("T",AC14),TEXT(AC14,"0")))</f>
        <v>T6</v>
      </c>
      <c r="AE14" s="4">
        <v>10</v>
      </c>
      <c r="AF14" s="5">
        <f ca="1">IF(AC14="","",IF(ISNA(VLOOKUP(AC14,PlacePayouts,1,FALSE)),"",AVERAGE(OFFSET(PlacePayouts,VLOOKUP(AC14,PlacePayouts,1,FALSE)-1,1,COUNTIF(AC:AC,AC14)))*Kitty))</f>
        <v>0</v>
      </c>
    </row>
    <row r="15" spans="1:35" x14ac:dyDescent="0.25">
      <c r="A15" s="3" t="s">
        <v>8</v>
      </c>
      <c r="B15" s="3">
        <v>4</v>
      </c>
      <c r="C15" s="3">
        <v>7</v>
      </c>
      <c r="D15" s="3">
        <v>3</v>
      </c>
      <c r="E15" s="3">
        <v>5</v>
      </c>
      <c r="F15" s="3">
        <v>4</v>
      </c>
      <c r="G15" s="3">
        <v>9</v>
      </c>
      <c r="H15" s="3">
        <v>5</v>
      </c>
      <c r="I15" s="3">
        <v>5</v>
      </c>
      <c r="J15" s="3">
        <v>5</v>
      </c>
      <c r="K15" s="3">
        <v>4</v>
      </c>
      <c r="L15" s="3">
        <v>6</v>
      </c>
      <c r="M15" s="3">
        <v>3</v>
      </c>
      <c r="N15" s="3">
        <v>8</v>
      </c>
      <c r="O15" s="3">
        <v>4</v>
      </c>
      <c r="P15" s="3">
        <v>6</v>
      </c>
      <c r="Q15" s="3">
        <v>5</v>
      </c>
      <c r="R15" s="3">
        <v>3</v>
      </c>
      <c r="S15" s="3">
        <v>5</v>
      </c>
      <c r="T15" s="3">
        <f t="shared" si="2"/>
        <v>91</v>
      </c>
      <c r="U15" s="3"/>
      <c r="V15" s="3"/>
      <c r="W15" s="3"/>
      <c r="X15" s="3"/>
      <c r="Y15" s="3"/>
      <c r="Z15" s="3"/>
      <c r="AA15" s="3"/>
      <c r="AB15" s="3"/>
      <c r="AC15" s="3"/>
      <c r="AD15" s="3"/>
      <c r="AE15" s="4"/>
      <c r="AF15" s="5"/>
    </row>
    <row r="16" spans="1:35" x14ac:dyDescent="0.25">
      <c r="A16" s="3" t="str">
        <f>_xlfn.CONCAT(A15," Net")</f>
        <v>Curt B. Net</v>
      </c>
      <c r="B16" s="3">
        <f t="shared" ref="B16" si="42">MIN(B15,B$3*2)</f>
        <v>4</v>
      </c>
      <c r="C16" s="3">
        <f t="shared" ref="C16" si="43">MIN(C15,C$3*2)</f>
        <v>7</v>
      </c>
      <c r="D16" s="3">
        <f t="shared" ref="D16" si="44">MIN(D15,D$3*2)</f>
        <v>3</v>
      </c>
      <c r="E16" s="3">
        <f t="shared" ref="E16" si="45">MIN(E15,E$3*2)</f>
        <v>5</v>
      </c>
      <c r="F16" s="3">
        <f t="shared" ref="F16" si="46">MIN(F15,F$3*2)</f>
        <v>4</v>
      </c>
      <c r="G16" s="3">
        <f t="shared" ref="G16" si="47">MIN(G15,G$3*2)</f>
        <v>9</v>
      </c>
      <c r="H16" s="3">
        <f t="shared" ref="H16" si="48">MIN(H15,H$3*2)</f>
        <v>5</v>
      </c>
      <c r="I16" s="3">
        <f t="shared" ref="I16" si="49">MIN(I15,I$3*2)</f>
        <v>5</v>
      </c>
      <c r="J16" s="3">
        <f t="shared" ref="J16" si="50">MIN(J15,J$3*2)</f>
        <v>5</v>
      </c>
      <c r="K16" s="3">
        <f t="shared" ref="K16" si="51">MIN(K15,K$3*2)</f>
        <v>4</v>
      </c>
      <c r="L16" s="3">
        <f t="shared" ref="L16" si="52">MIN(L15,L$3*2)</f>
        <v>6</v>
      </c>
      <c r="M16" s="3">
        <f t="shared" ref="M16" si="53">MIN(M15,M$3*2)</f>
        <v>3</v>
      </c>
      <c r="N16" s="3">
        <f t="shared" ref="N16:O16" si="54">MIN(N15,N$3*2)</f>
        <v>8</v>
      </c>
      <c r="O16" s="3">
        <f t="shared" si="54"/>
        <v>4</v>
      </c>
      <c r="P16" s="3">
        <f t="shared" ref="P16" si="55">MIN(P15,P$3*2)</f>
        <v>6</v>
      </c>
      <c r="Q16" s="3">
        <f t="shared" ref="Q16" si="56">MIN(Q15,Q$3*2)</f>
        <v>5</v>
      </c>
      <c r="R16" s="3">
        <f t="shared" ref="R16" si="57">MIN(R15,R$3*2)</f>
        <v>3</v>
      </c>
      <c r="S16" s="3">
        <f t="shared" ref="S16" si="58">MIN(S15,S$3*2)</f>
        <v>5</v>
      </c>
      <c r="T16" s="3">
        <f t="shared" ref="T16" si="59">SUM(B16:S16)</f>
        <v>91</v>
      </c>
      <c r="U16" s="3" cm="1">
        <f t="array" aca="1" ref="U16" ca="1">INDIRECT(ADDRESS(ROW(),INDIRECT(ADDRESS(3,COLUMN()))+1))-INDIRECT(ADDRESS(3,INDIRECT(ADDRESS(3,COLUMN()))+1))</f>
        <v>2</v>
      </c>
      <c r="V16" s="3" cm="1">
        <f t="array" aca="1" ref="V16" ca="1">INDIRECT(ADDRESS(ROW(),INDIRECT(ADDRESS(3,COLUMN()))+1))-INDIRECT(ADDRESS(3,INDIRECT(ADDRESS(3,COLUMN()))+1))</f>
        <v>0</v>
      </c>
      <c r="W16" s="3" cm="1">
        <f t="array" aca="1" ref="W16" ca="1">INDIRECT(ADDRESS(ROW(),INDIRECT(ADDRESS(3,COLUMN()))+1))-INDIRECT(ADDRESS(3,INDIRECT(ADDRESS(3,COLUMN()))+1))</f>
        <v>2</v>
      </c>
      <c r="X16" s="3" cm="1">
        <f t="array" aca="1" ref="X16" ca="1">INDIRECT(ADDRESS(ROW(),INDIRECT(ADDRESS(3,COLUMN()))+1))-INDIRECT(ADDRESS(3,INDIRECT(ADDRESS(3,COLUMN()))+1))</f>
        <v>0</v>
      </c>
      <c r="Y16" s="3" cm="1">
        <f t="array" aca="1" ref="Y16" ca="1">INDIRECT(ADDRESS(ROW(),INDIRECT(ADDRESS(3,COLUMN()))+1))-INDIRECT(ADDRESS(3,INDIRECT(ADDRESS(3,COLUMN()))+1))</f>
        <v>1</v>
      </c>
      <c r="Z16" s="3" cm="1">
        <f t="array" aca="1" ref="Z16" ca="1">INDIRECT(ADDRESS(ROW(),INDIRECT(ADDRESS(3,COLUMN()))+1))-INDIRECT(ADDRESS(3,INDIRECT(ADDRESS(3,COLUMN()))+1))</f>
        <v>0</v>
      </c>
      <c r="AA16" s="3">
        <f ca="1">SUM(U16:Z16)*3</f>
        <v>15</v>
      </c>
      <c r="AB16" s="3">
        <f ca="1">T16-AA16</f>
        <v>76</v>
      </c>
      <c r="AC16" s="3">
        <f ca="1">IF(AB16 = "","",_xlfn.RANK.EQ(AB16,AB:AB,1))</f>
        <v>6</v>
      </c>
      <c r="AD16" s="3" t="str">
        <f ca="1">IF(AC16="","",IF(COUNTIF(AC:AC,AC16)&gt;1,CONCATENATE("T",AC16),TEXT(AC16,"0")))</f>
        <v>T6</v>
      </c>
      <c r="AE16" s="4">
        <v>10</v>
      </c>
      <c r="AF16" s="5">
        <f ca="1">IF(AC16="","",IF(ISNA(VLOOKUP(AC16,PlacePayouts,1,FALSE)),"",AVERAGE(OFFSET(PlacePayouts,VLOOKUP(AC16,PlacePayouts,1,FALSE)-1,1,COUNTIF(AC:AC,AC16)))*Kitty))</f>
        <v>0</v>
      </c>
    </row>
    <row r="17" spans="1:32" x14ac:dyDescent="0.25">
      <c r="A17" s="3" t="s">
        <v>9</v>
      </c>
      <c r="B17" s="3">
        <v>4</v>
      </c>
      <c r="C17" s="3">
        <v>4</v>
      </c>
      <c r="D17" s="3">
        <v>3</v>
      </c>
      <c r="E17" s="3">
        <v>4</v>
      </c>
      <c r="F17" s="3">
        <v>3</v>
      </c>
      <c r="G17" s="3">
        <v>7</v>
      </c>
      <c r="H17" s="3">
        <v>3</v>
      </c>
      <c r="I17" s="3">
        <v>4</v>
      </c>
      <c r="J17" s="3">
        <v>6</v>
      </c>
      <c r="K17" s="3">
        <v>4</v>
      </c>
      <c r="L17" s="3">
        <v>6</v>
      </c>
      <c r="M17" s="3">
        <v>4</v>
      </c>
      <c r="N17" s="3">
        <v>5</v>
      </c>
      <c r="O17" s="3">
        <v>3</v>
      </c>
      <c r="P17" s="3">
        <v>4</v>
      </c>
      <c r="Q17" s="3">
        <v>5</v>
      </c>
      <c r="R17" s="3">
        <v>3</v>
      </c>
      <c r="S17" s="3">
        <v>4</v>
      </c>
      <c r="T17" s="3">
        <f t="shared" si="2"/>
        <v>76</v>
      </c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5"/>
    </row>
    <row r="18" spans="1:32" x14ac:dyDescent="0.25">
      <c r="A18" s="3" t="str">
        <f>_xlfn.CONCAT(A17," Net")</f>
        <v>Mitch L. Net</v>
      </c>
      <c r="B18" s="3">
        <f t="shared" ref="B18" si="60">MIN(B17,B$3*2)</f>
        <v>4</v>
      </c>
      <c r="C18" s="3">
        <f t="shared" ref="C18" si="61">MIN(C17,C$3*2)</f>
        <v>4</v>
      </c>
      <c r="D18" s="3">
        <f t="shared" ref="D18" si="62">MIN(D17,D$3*2)</f>
        <v>3</v>
      </c>
      <c r="E18" s="3">
        <f t="shared" ref="E18" si="63">MIN(E17,E$3*2)</f>
        <v>4</v>
      </c>
      <c r="F18" s="3">
        <f t="shared" ref="F18" si="64">MIN(F17,F$3*2)</f>
        <v>3</v>
      </c>
      <c r="G18" s="3">
        <f t="shared" ref="G18" si="65">MIN(G17,G$3*2)</f>
        <v>7</v>
      </c>
      <c r="H18" s="3">
        <f t="shared" ref="H18" si="66">MIN(H17,H$3*2)</f>
        <v>3</v>
      </c>
      <c r="I18" s="3">
        <f t="shared" ref="I18" si="67">MIN(I17,I$3*2)</f>
        <v>4</v>
      </c>
      <c r="J18" s="3">
        <f t="shared" ref="J18" si="68">MIN(J17,J$3*2)</f>
        <v>6</v>
      </c>
      <c r="K18" s="3">
        <f t="shared" ref="K18" si="69">MIN(K17,K$3*2)</f>
        <v>4</v>
      </c>
      <c r="L18" s="3">
        <f t="shared" ref="L18" si="70">MIN(L17,L$3*2)</f>
        <v>6</v>
      </c>
      <c r="M18" s="3">
        <f t="shared" ref="M18" si="71">MIN(M17,M$3*2)</f>
        <v>4</v>
      </c>
      <c r="N18" s="3">
        <f t="shared" ref="N18" si="72">MIN(N17,N$3*2)</f>
        <v>5</v>
      </c>
      <c r="O18" s="3">
        <f t="shared" ref="O18" si="73">MIN(O17,O$3*2)</f>
        <v>3</v>
      </c>
      <c r="P18" s="3">
        <f t="shared" ref="P18" si="74">MIN(P17,P$3*2)</f>
        <v>4</v>
      </c>
      <c r="Q18" s="3">
        <f t="shared" ref="Q18" si="75">MIN(Q17,Q$3*2)</f>
        <v>5</v>
      </c>
      <c r="R18" s="3">
        <f t="shared" ref="R18" si="76">MIN(R17,R$3*2)</f>
        <v>3</v>
      </c>
      <c r="S18" s="3">
        <f t="shared" ref="S18" si="77">MIN(S17,S$3*2)</f>
        <v>4</v>
      </c>
      <c r="T18" s="3">
        <f t="shared" ref="T18" si="78">SUM(B18:S18)</f>
        <v>76</v>
      </c>
      <c r="U18" s="3" cm="1">
        <f t="array" aca="1" ref="U18" ca="1">INDIRECT(ADDRESS(ROW(),INDIRECT(ADDRESS(3,COLUMN()))+1))-INDIRECT(ADDRESS(3,INDIRECT(ADDRESS(3,COLUMN()))+1))</f>
        <v>-1</v>
      </c>
      <c r="V18" s="3" cm="1">
        <f t="array" aca="1" ref="V18" ca="1">INDIRECT(ADDRESS(ROW(),INDIRECT(ADDRESS(3,COLUMN()))+1))-INDIRECT(ADDRESS(3,INDIRECT(ADDRESS(3,COLUMN()))+1))</f>
        <v>-1</v>
      </c>
      <c r="W18" s="3" cm="1">
        <f t="array" aca="1" ref="W18" ca="1">INDIRECT(ADDRESS(ROW(),INDIRECT(ADDRESS(3,COLUMN()))+1))-INDIRECT(ADDRESS(3,INDIRECT(ADDRESS(3,COLUMN()))+1))</f>
        <v>0</v>
      </c>
      <c r="X18" s="3" cm="1">
        <f t="array" aca="1" ref="X18" ca="1">INDIRECT(ADDRESS(ROW(),INDIRECT(ADDRESS(3,COLUMN()))+1))-INDIRECT(ADDRESS(3,INDIRECT(ADDRESS(3,COLUMN()))+1))</f>
        <v>1</v>
      </c>
      <c r="Y18" s="3" cm="1">
        <f t="array" aca="1" ref="Y18" ca="1">INDIRECT(ADDRESS(ROW(),INDIRECT(ADDRESS(3,COLUMN()))+1))-INDIRECT(ADDRESS(3,INDIRECT(ADDRESS(3,COLUMN()))+1))</f>
        <v>1</v>
      </c>
      <c r="Z18" s="3" cm="1">
        <f t="array" aca="1" ref="Z18" ca="1">INDIRECT(ADDRESS(ROW(),INDIRECT(ADDRESS(3,COLUMN()))+1))-INDIRECT(ADDRESS(3,INDIRECT(ADDRESS(3,COLUMN()))+1))</f>
        <v>-1</v>
      </c>
      <c r="AA18" s="3">
        <f ca="1">SUM(U18:Z18)*3</f>
        <v>-3</v>
      </c>
      <c r="AB18" s="3">
        <f ca="1">T18-AA18</f>
        <v>79</v>
      </c>
      <c r="AC18" s="3">
        <f ca="1">IF(AB18 = "","",_xlfn.RANK.EQ(AB18,AB:AB,1))</f>
        <v>10</v>
      </c>
      <c r="AD18" s="3" t="str">
        <f ca="1">IF(AC18="","",IF(COUNTIF(AC:AC,AC18)&gt;1,CONCATENATE("T",AC18),TEXT(AC18,"0")))</f>
        <v>10</v>
      </c>
      <c r="AE18" s="4">
        <v>10</v>
      </c>
      <c r="AF18" s="5">
        <f ca="1">IF(AC18="","",IF(ISNA(VLOOKUP(AC18,PlacePayouts,1,FALSE)),"",AVERAGE(OFFSET(PlacePayouts,VLOOKUP(AC18,PlacePayouts,1,FALSE)-1,1,COUNTIF(AC:AC,AC18)))*Kitty))</f>
        <v>0</v>
      </c>
    </row>
    <row r="19" spans="1:32" x14ac:dyDescent="0.25">
      <c r="A19" s="3" t="s">
        <v>10</v>
      </c>
      <c r="B19" s="3">
        <v>7</v>
      </c>
      <c r="C19" s="3">
        <v>5</v>
      </c>
      <c r="D19" s="3">
        <v>6</v>
      </c>
      <c r="E19" s="3">
        <v>4</v>
      </c>
      <c r="F19" s="3">
        <v>6</v>
      </c>
      <c r="G19" s="3">
        <v>5</v>
      </c>
      <c r="H19" s="3">
        <v>3</v>
      </c>
      <c r="I19" s="3">
        <v>4</v>
      </c>
      <c r="J19" s="3">
        <v>5</v>
      </c>
      <c r="K19" s="3">
        <v>4</v>
      </c>
      <c r="L19" s="3">
        <v>8</v>
      </c>
      <c r="M19" s="3">
        <v>4</v>
      </c>
      <c r="N19" s="3">
        <v>7</v>
      </c>
      <c r="O19" s="3">
        <v>4</v>
      </c>
      <c r="P19" s="3">
        <v>5</v>
      </c>
      <c r="Q19" s="3">
        <v>5</v>
      </c>
      <c r="R19" s="3">
        <v>4</v>
      </c>
      <c r="S19" s="3">
        <v>7</v>
      </c>
      <c r="T19" s="3">
        <f t="shared" si="2"/>
        <v>93</v>
      </c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5"/>
    </row>
    <row r="20" spans="1:32" x14ac:dyDescent="0.25">
      <c r="A20" s="3" t="str">
        <f>_xlfn.CONCAT(A19," Net")</f>
        <v>Greg D. Net</v>
      </c>
      <c r="B20" s="3">
        <f t="shared" ref="B20" si="79">MIN(B19,B$3*2)</f>
        <v>7</v>
      </c>
      <c r="C20" s="3">
        <f t="shared" ref="C20" si="80">MIN(C19,C$3*2)</f>
        <v>5</v>
      </c>
      <c r="D20" s="3">
        <f t="shared" ref="D20" si="81">MIN(D19,D$3*2)</f>
        <v>6</v>
      </c>
      <c r="E20" s="3">
        <f t="shared" ref="E20" si="82">MIN(E19,E$3*2)</f>
        <v>4</v>
      </c>
      <c r="F20" s="3">
        <f t="shared" ref="F20" si="83">MIN(F19,F$3*2)</f>
        <v>6</v>
      </c>
      <c r="G20" s="3">
        <f t="shared" ref="G20" si="84">MIN(G19,G$3*2)</f>
        <v>5</v>
      </c>
      <c r="H20" s="3">
        <f t="shared" ref="H20" si="85">MIN(H19,H$3*2)</f>
        <v>3</v>
      </c>
      <c r="I20" s="3">
        <f t="shared" ref="I20" si="86">MIN(I19,I$3*2)</f>
        <v>4</v>
      </c>
      <c r="J20" s="3">
        <f t="shared" ref="J20" si="87">MIN(J19,J$3*2)</f>
        <v>5</v>
      </c>
      <c r="K20" s="3">
        <f t="shared" ref="K20" si="88">MIN(K19,K$3*2)</f>
        <v>4</v>
      </c>
      <c r="L20" s="3">
        <f t="shared" ref="L20" si="89">MIN(L19,L$3*2)</f>
        <v>8</v>
      </c>
      <c r="M20" s="3">
        <f t="shared" ref="M20" si="90">MIN(M19,M$3*2)</f>
        <v>4</v>
      </c>
      <c r="N20" s="3">
        <f t="shared" ref="N20" si="91">MIN(N19,N$3*2)</f>
        <v>7</v>
      </c>
      <c r="O20" s="3">
        <f t="shared" ref="O20" si="92">MIN(O19,O$3*2)</f>
        <v>4</v>
      </c>
      <c r="P20" s="3">
        <f t="shared" ref="P20" si="93">MIN(P19,P$3*2)</f>
        <v>5</v>
      </c>
      <c r="Q20" s="3">
        <f t="shared" ref="Q20" si="94">MIN(Q19,Q$3*2)</f>
        <v>5</v>
      </c>
      <c r="R20" s="3">
        <f t="shared" ref="R20" si="95">MIN(R19,R$3*2)</f>
        <v>4</v>
      </c>
      <c r="S20" s="3">
        <f t="shared" ref="S20" si="96">MIN(S19,S$3*2)</f>
        <v>7</v>
      </c>
      <c r="T20" s="3">
        <f t="shared" ref="T20" si="97">SUM(B20:S20)</f>
        <v>93</v>
      </c>
      <c r="U20" s="3" cm="1">
        <f t="array" aca="1" ref="U20" ca="1">INDIRECT(ADDRESS(ROW(),INDIRECT(ADDRESS(3,COLUMN()))+1))-INDIRECT(ADDRESS(3,INDIRECT(ADDRESS(3,COLUMN()))+1))</f>
        <v>0</v>
      </c>
      <c r="V20" s="3" cm="1">
        <f t="array" aca="1" ref="V20" ca="1">INDIRECT(ADDRESS(ROW(),INDIRECT(ADDRESS(3,COLUMN()))+1))-INDIRECT(ADDRESS(3,INDIRECT(ADDRESS(3,COLUMN()))+1))</f>
        <v>2</v>
      </c>
      <c r="W20" s="3" cm="1">
        <f t="array" aca="1" ref="W20" ca="1">INDIRECT(ADDRESS(ROW(),INDIRECT(ADDRESS(3,COLUMN()))+1))-INDIRECT(ADDRESS(3,INDIRECT(ADDRESS(3,COLUMN()))+1))</f>
        <v>0</v>
      </c>
      <c r="X20" s="3" cm="1">
        <f t="array" aca="1" ref="X20" ca="1">INDIRECT(ADDRESS(ROW(),INDIRECT(ADDRESS(3,COLUMN()))+1))-INDIRECT(ADDRESS(3,INDIRECT(ADDRESS(3,COLUMN()))+1))</f>
        <v>1</v>
      </c>
      <c r="Y20" s="3" cm="1">
        <f t="array" aca="1" ref="Y20" ca="1">INDIRECT(ADDRESS(ROW(),INDIRECT(ADDRESS(3,COLUMN()))+1))-INDIRECT(ADDRESS(3,INDIRECT(ADDRESS(3,COLUMN()))+1))</f>
        <v>1</v>
      </c>
      <c r="Z20" s="3" cm="1">
        <f t="array" aca="1" ref="Z20" ca="1">INDIRECT(ADDRESS(ROW(),INDIRECT(ADDRESS(3,COLUMN()))+1))-INDIRECT(ADDRESS(3,INDIRECT(ADDRESS(3,COLUMN()))+1))</f>
        <v>2</v>
      </c>
      <c r="AA20" s="3">
        <f ca="1">SUM(U20:Z20)*3</f>
        <v>18</v>
      </c>
      <c r="AB20" s="3">
        <f ca="1">T20-AA20</f>
        <v>75</v>
      </c>
      <c r="AC20" s="3">
        <f ca="1">IF(AB20 = "","",_xlfn.RANK.EQ(AB20,AB:AB,1))</f>
        <v>5</v>
      </c>
      <c r="AD20" s="3" t="str">
        <f ca="1">IF(AC20="","",IF(COUNTIF(AC:AC,AC20)&gt;1,CONCATENATE("T",AC20),TEXT(AC20,"0")))</f>
        <v>5</v>
      </c>
      <c r="AE20" s="4">
        <v>10</v>
      </c>
      <c r="AF20" s="5">
        <f ca="1">IF(AC20="","",IF(ISNA(VLOOKUP(AC20,PlacePayouts,1,FALSE)),"",AVERAGE(OFFSET(PlacePayouts,VLOOKUP(AC20,PlacePayouts,1,FALSE)-1,1,COUNTIF(AC:AC,AC20)))*Kitty))</f>
        <v>0</v>
      </c>
    </row>
    <row r="21" spans="1:32" x14ac:dyDescent="0.25">
      <c r="A21" s="3" t="s">
        <v>11</v>
      </c>
      <c r="B21" s="3">
        <v>5</v>
      </c>
      <c r="C21" s="3">
        <v>6</v>
      </c>
      <c r="D21" s="3">
        <v>5</v>
      </c>
      <c r="E21" s="3">
        <v>6</v>
      </c>
      <c r="F21" s="3">
        <v>4</v>
      </c>
      <c r="G21" s="3">
        <v>7</v>
      </c>
      <c r="H21" s="3">
        <v>2</v>
      </c>
      <c r="I21" s="3">
        <v>4</v>
      </c>
      <c r="J21" s="3">
        <v>4</v>
      </c>
      <c r="K21" s="3">
        <v>4</v>
      </c>
      <c r="L21" s="3">
        <v>5</v>
      </c>
      <c r="M21" s="3">
        <v>5</v>
      </c>
      <c r="N21" s="3">
        <v>6</v>
      </c>
      <c r="O21" s="3">
        <v>4</v>
      </c>
      <c r="P21" s="3">
        <v>6</v>
      </c>
      <c r="Q21" s="3">
        <v>5</v>
      </c>
      <c r="R21" s="3">
        <v>4</v>
      </c>
      <c r="S21" s="3">
        <v>5</v>
      </c>
      <c r="T21" s="3">
        <f t="shared" si="2"/>
        <v>87</v>
      </c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5"/>
    </row>
    <row r="22" spans="1:32" x14ac:dyDescent="0.25">
      <c r="A22" s="3" t="str">
        <f>_xlfn.CONCAT(A21," Net")</f>
        <v>Kevin H. Net</v>
      </c>
      <c r="B22" s="3">
        <f t="shared" ref="B22" si="98">MIN(B21,B$3*2)</f>
        <v>5</v>
      </c>
      <c r="C22" s="3">
        <f t="shared" ref="C22" si="99">MIN(C21,C$3*2)</f>
        <v>6</v>
      </c>
      <c r="D22" s="3">
        <f t="shared" ref="D22" si="100">MIN(D21,D$3*2)</f>
        <v>5</v>
      </c>
      <c r="E22" s="3">
        <f t="shared" ref="E22" si="101">MIN(E21,E$3*2)</f>
        <v>6</v>
      </c>
      <c r="F22" s="3">
        <f t="shared" ref="F22" si="102">MIN(F21,F$3*2)</f>
        <v>4</v>
      </c>
      <c r="G22" s="3">
        <f t="shared" ref="G22" si="103">MIN(G21,G$3*2)</f>
        <v>7</v>
      </c>
      <c r="H22" s="3">
        <f t="shared" ref="H22" si="104">MIN(H21,H$3*2)</f>
        <v>2</v>
      </c>
      <c r="I22" s="3">
        <f t="shared" ref="I22" si="105">MIN(I21,I$3*2)</f>
        <v>4</v>
      </c>
      <c r="J22" s="3">
        <f t="shared" ref="J22" si="106">MIN(J21,J$3*2)</f>
        <v>4</v>
      </c>
      <c r="K22" s="3">
        <f t="shared" ref="K22" si="107">MIN(K21,K$3*2)</f>
        <v>4</v>
      </c>
      <c r="L22" s="3">
        <f t="shared" ref="L22" si="108">MIN(L21,L$3*2)</f>
        <v>5</v>
      </c>
      <c r="M22" s="3">
        <f t="shared" ref="M22" si="109">MIN(M21,M$3*2)</f>
        <v>5</v>
      </c>
      <c r="N22" s="3">
        <f t="shared" ref="N22" si="110">MIN(N21,N$3*2)</f>
        <v>6</v>
      </c>
      <c r="O22" s="3">
        <f t="shared" ref="O22" si="111">MIN(O21,O$3*2)</f>
        <v>4</v>
      </c>
      <c r="P22" s="3">
        <f t="shared" ref="P22" si="112">MIN(P21,P$3*2)</f>
        <v>6</v>
      </c>
      <c r="Q22" s="3">
        <f t="shared" ref="Q22" si="113">MIN(Q21,Q$3*2)</f>
        <v>5</v>
      </c>
      <c r="R22" s="3">
        <f t="shared" ref="R22" si="114">MIN(R21,R$3*2)</f>
        <v>4</v>
      </c>
      <c r="S22" s="3">
        <f t="shared" ref="S22" si="115">MIN(S21,S$3*2)</f>
        <v>5</v>
      </c>
      <c r="T22" s="3">
        <f t="shared" ref="T22" si="116">SUM(B22:S22)</f>
        <v>87</v>
      </c>
      <c r="U22" s="3" cm="1">
        <f t="array" aca="1" ref="U22" ca="1">INDIRECT(ADDRESS(ROW(),INDIRECT(ADDRESS(3,COLUMN()))+1))-INDIRECT(ADDRESS(3,INDIRECT(ADDRESS(3,COLUMN()))+1))</f>
        <v>1</v>
      </c>
      <c r="V22" s="3" cm="1">
        <f t="array" aca="1" ref="V22" ca="1">INDIRECT(ADDRESS(ROW(),INDIRECT(ADDRESS(3,COLUMN()))+1))-INDIRECT(ADDRESS(3,INDIRECT(ADDRESS(3,COLUMN()))+1))</f>
        <v>0</v>
      </c>
      <c r="W22" s="3" cm="1">
        <f t="array" aca="1" ref="W22" ca="1">INDIRECT(ADDRESS(ROW(),INDIRECT(ADDRESS(3,COLUMN()))+1))-INDIRECT(ADDRESS(3,INDIRECT(ADDRESS(3,COLUMN()))+1))</f>
        <v>-1</v>
      </c>
      <c r="X22" s="3" cm="1">
        <f t="array" aca="1" ref="X22" ca="1">INDIRECT(ADDRESS(ROW(),INDIRECT(ADDRESS(3,COLUMN()))+1))-INDIRECT(ADDRESS(3,INDIRECT(ADDRESS(3,COLUMN()))+1))</f>
        <v>2</v>
      </c>
      <c r="Y22" s="3" cm="1">
        <f t="array" aca="1" ref="Y22" ca="1">INDIRECT(ADDRESS(ROW(),INDIRECT(ADDRESS(3,COLUMN()))+1))-INDIRECT(ADDRESS(3,INDIRECT(ADDRESS(3,COLUMN()))+1))</f>
        <v>1</v>
      </c>
      <c r="Z22" s="3" cm="1">
        <f t="array" aca="1" ref="Z22" ca="1">INDIRECT(ADDRESS(ROW(),INDIRECT(ADDRESS(3,COLUMN()))+1))-INDIRECT(ADDRESS(3,INDIRECT(ADDRESS(3,COLUMN()))+1))</f>
        <v>0</v>
      </c>
      <c r="AA22" s="3">
        <f ca="1">SUM(U22:Z22)*3</f>
        <v>9</v>
      </c>
      <c r="AB22" s="3">
        <f ca="1">T22-AA22</f>
        <v>78</v>
      </c>
      <c r="AC22" s="3">
        <f ca="1">IF(AB22 = "","",_xlfn.RANK.EQ(AB22,AB:AB,1))</f>
        <v>9</v>
      </c>
      <c r="AD22" s="3" t="str">
        <f ca="1">IF(AC22="","",IF(COUNTIF(AC:AC,AC22)&gt;1,CONCATENATE("T",AC22),TEXT(AC22,"0")))</f>
        <v>9</v>
      </c>
      <c r="AE22" s="4">
        <v>10</v>
      </c>
      <c r="AF22" s="5">
        <f ca="1">IF(AC22="","",IF(ISNA(VLOOKUP(AC22,PlacePayouts,1,FALSE)),"",AVERAGE(OFFSET(PlacePayouts,VLOOKUP(AC22,PlacePayouts,1,FALSE)-1,1,COUNTIF(AC:AC,AC22)))*Kitty))</f>
        <v>0</v>
      </c>
    </row>
    <row r="23" spans="1:32" x14ac:dyDescent="0.25">
      <c r="A23" s="3" t="s">
        <v>12</v>
      </c>
      <c r="B23" s="3">
        <v>4</v>
      </c>
      <c r="C23" s="3">
        <v>7</v>
      </c>
      <c r="D23" s="3">
        <v>4</v>
      </c>
      <c r="E23" s="3">
        <v>6</v>
      </c>
      <c r="F23" s="3">
        <v>6</v>
      </c>
      <c r="G23" s="3">
        <v>6</v>
      </c>
      <c r="H23" s="3">
        <v>4</v>
      </c>
      <c r="I23" s="3">
        <v>5</v>
      </c>
      <c r="J23" s="3">
        <v>6</v>
      </c>
      <c r="K23" s="3">
        <v>5</v>
      </c>
      <c r="L23" s="3">
        <v>7</v>
      </c>
      <c r="M23" s="3">
        <v>5</v>
      </c>
      <c r="N23" s="3">
        <v>6</v>
      </c>
      <c r="O23" s="3">
        <v>4</v>
      </c>
      <c r="P23" s="3">
        <v>6</v>
      </c>
      <c r="Q23" s="3">
        <v>5</v>
      </c>
      <c r="R23" s="3">
        <v>4</v>
      </c>
      <c r="S23" s="3">
        <v>5</v>
      </c>
      <c r="T23" s="3">
        <f t="shared" si="2"/>
        <v>95</v>
      </c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5"/>
    </row>
    <row r="24" spans="1:32" x14ac:dyDescent="0.25">
      <c r="A24" s="3" t="str">
        <f>_xlfn.CONCAT(A23," Net")</f>
        <v>Jim K. Net</v>
      </c>
      <c r="B24" s="3">
        <f t="shared" ref="B24" si="117">MIN(B23,B$3*2)</f>
        <v>4</v>
      </c>
      <c r="C24" s="3">
        <f t="shared" ref="C24" si="118">MIN(C23,C$3*2)</f>
        <v>7</v>
      </c>
      <c r="D24" s="3">
        <f t="shared" ref="D24" si="119">MIN(D23,D$3*2)</f>
        <v>4</v>
      </c>
      <c r="E24" s="3">
        <f t="shared" ref="E24" si="120">MIN(E23,E$3*2)</f>
        <v>6</v>
      </c>
      <c r="F24" s="3">
        <f t="shared" ref="F24" si="121">MIN(F23,F$3*2)</f>
        <v>6</v>
      </c>
      <c r="G24" s="3">
        <f t="shared" ref="G24" si="122">MIN(G23,G$3*2)</f>
        <v>6</v>
      </c>
      <c r="H24" s="3">
        <f t="shared" ref="H24" si="123">MIN(H23,H$3*2)</f>
        <v>4</v>
      </c>
      <c r="I24" s="3">
        <f t="shared" ref="I24" si="124">MIN(I23,I$3*2)</f>
        <v>5</v>
      </c>
      <c r="J24" s="3">
        <f t="shared" ref="J24" si="125">MIN(J23,J$3*2)</f>
        <v>6</v>
      </c>
      <c r="K24" s="3">
        <f t="shared" ref="K24" si="126">MIN(K23,K$3*2)</f>
        <v>5</v>
      </c>
      <c r="L24" s="3">
        <f t="shared" ref="L24" si="127">MIN(L23,L$3*2)</f>
        <v>7</v>
      </c>
      <c r="M24" s="3">
        <f t="shared" ref="M24" si="128">MIN(M23,M$3*2)</f>
        <v>5</v>
      </c>
      <c r="N24" s="3">
        <f t="shared" ref="N24" si="129">MIN(N23,N$3*2)</f>
        <v>6</v>
      </c>
      <c r="O24" s="3">
        <f t="shared" ref="O24" si="130">MIN(O23,O$3*2)</f>
        <v>4</v>
      </c>
      <c r="P24" s="3">
        <f t="shared" ref="P24" si="131">MIN(P23,P$3*2)</f>
        <v>6</v>
      </c>
      <c r="Q24" s="3">
        <f t="shared" ref="Q24" si="132">MIN(Q23,Q$3*2)</f>
        <v>5</v>
      </c>
      <c r="R24" s="3">
        <f t="shared" ref="R24" si="133">MIN(R23,R$3*2)</f>
        <v>4</v>
      </c>
      <c r="S24" s="3">
        <f t="shared" ref="S24" si="134">MIN(S23,S$3*2)</f>
        <v>5</v>
      </c>
      <c r="T24" s="3">
        <f t="shared" ref="T24" si="135">SUM(B24:S24)</f>
        <v>95</v>
      </c>
      <c r="U24" s="3" cm="1">
        <f t="array" aca="1" ref="U24" ca="1">INDIRECT(ADDRESS(ROW(),INDIRECT(ADDRESS(3,COLUMN()))+1))-INDIRECT(ADDRESS(3,INDIRECT(ADDRESS(3,COLUMN()))+1))</f>
        <v>2</v>
      </c>
      <c r="V24" s="3" cm="1">
        <f t="array" aca="1" ref="V24" ca="1">INDIRECT(ADDRESS(ROW(),INDIRECT(ADDRESS(3,COLUMN()))+1))-INDIRECT(ADDRESS(3,INDIRECT(ADDRESS(3,COLUMN()))+1))</f>
        <v>2</v>
      </c>
      <c r="W24" s="3" cm="1">
        <f t="array" aca="1" ref="W24" ca="1">INDIRECT(ADDRESS(ROW(),INDIRECT(ADDRESS(3,COLUMN()))+1))-INDIRECT(ADDRESS(3,INDIRECT(ADDRESS(3,COLUMN()))+1))</f>
        <v>1</v>
      </c>
      <c r="X24" s="3" cm="1">
        <f t="array" aca="1" ref="X24" ca="1">INDIRECT(ADDRESS(ROW(),INDIRECT(ADDRESS(3,COLUMN()))+1))-INDIRECT(ADDRESS(3,INDIRECT(ADDRESS(3,COLUMN()))+1))</f>
        <v>2</v>
      </c>
      <c r="Y24" s="3" cm="1">
        <f t="array" aca="1" ref="Y24" ca="1">INDIRECT(ADDRESS(ROW(),INDIRECT(ADDRESS(3,COLUMN()))+1))-INDIRECT(ADDRESS(3,INDIRECT(ADDRESS(3,COLUMN()))+1))</f>
        <v>1</v>
      </c>
      <c r="Z24" s="3" cm="1">
        <f t="array" aca="1" ref="Z24" ca="1">INDIRECT(ADDRESS(ROW(),INDIRECT(ADDRESS(3,COLUMN()))+1))-INDIRECT(ADDRESS(3,INDIRECT(ADDRESS(3,COLUMN()))+1))</f>
        <v>0</v>
      </c>
      <c r="AA24" s="3">
        <f ca="1">SUM(U24:Z24)*3</f>
        <v>24</v>
      </c>
      <c r="AB24" s="3">
        <f ca="1">T24-AA24</f>
        <v>71</v>
      </c>
      <c r="AC24" s="3">
        <f ca="1">IF(AB24 = "","",_xlfn.RANK.EQ(AB24,AB:AB,1))</f>
        <v>2</v>
      </c>
      <c r="AD24" s="3" t="str">
        <f ca="1">IF(AC24="","",IF(COUNTIF(AC:AC,AC24)&gt;1,CONCATENATE("T",AC24),TEXT(AC24,"0")))</f>
        <v>2</v>
      </c>
      <c r="AE24" s="4">
        <v>10</v>
      </c>
      <c r="AF24" s="5">
        <f ca="1">IF(AC24="","",IF(ISNA(VLOOKUP(AC24,PlacePayouts,1,FALSE)),"",AVERAGE(OFFSET(PlacePayouts,VLOOKUP(AC24,PlacePayouts,1,FALSE)-1,1,COUNTIF(AC:AC,AC24)))*Kitty))</f>
        <v>30</v>
      </c>
    </row>
    <row r="26" spans="1:32" x14ac:dyDescent="0.25">
      <c r="AD26" t="s">
        <v>19</v>
      </c>
      <c r="AE26" s="1">
        <f>SUM(AE6:AE24)</f>
        <v>100</v>
      </c>
    </row>
  </sheetData>
  <conditionalFormatting sqref="A5:AF24">
    <cfRule type="expression" dxfId="2" priority="4">
      <formula>MOD(ROW(),2)=0</formula>
    </cfRule>
  </conditionalFormatting>
  <conditionalFormatting sqref="AF6:AF24">
    <cfRule type="cellIs" dxfId="0" priority="1" operator="equal">
      <formula>0</formula>
    </cfRule>
  </conditionalFormatting>
  <pageMargins left="0.25" right="0.25" top="0.75" bottom="0.75" header="0.3" footer="0.3"/>
  <pageSetup scale="9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Sheet1</vt:lpstr>
      <vt:lpstr>Kitty</vt:lpstr>
      <vt:lpstr>PlacePayouts</vt:lpstr>
      <vt:lpstr>Results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Dad's Gaming PC</dc:creator>
  <cp:lastModifiedBy>Dad's Gaming PC</cp:lastModifiedBy>
  <cp:lastPrinted>2022-02-21T22:08:25Z</cp:lastPrinted>
  <dcterms:created xsi:type="dcterms:W3CDTF">2022-02-19T16:05:31Z</dcterms:created>
  <dcterms:modified xsi:type="dcterms:W3CDTF">2022-02-21T22:13:31Z</dcterms:modified>
</cp:coreProperties>
</file>